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wn\Desktop\Backup Dell\swsoy\Documents\yield contests\compiled data all years\"/>
    </mc:Choice>
  </mc:AlternateContent>
  <xr:revisionPtr revIDLastSave="0" documentId="8_{CF8C58D0-AEE5-4C5F-B94A-ABAB87B801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" sheetId="25" r:id="rId1"/>
    <sheet name="2020" sheetId="24" r:id="rId2"/>
    <sheet name="2019" sheetId="23" r:id="rId3"/>
    <sheet name="2018" sheetId="21" r:id="rId4"/>
    <sheet name="2017" sheetId="19" r:id="rId5"/>
    <sheet name="2016" sheetId="18" r:id="rId6"/>
    <sheet name="2015" sheetId="17" r:id="rId7"/>
    <sheet name="2014" sheetId="16" r:id="rId8"/>
    <sheet name="2013" sheetId="15" r:id="rId9"/>
    <sheet name="2012" sheetId="1" r:id="rId10"/>
    <sheet name="2011" sheetId="2" r:id="rId11"/>
    <sheet name="2010" sheetId="3" r:id="rId12"/>
    <sheet name="2009" sheetId="4" r:id="rId13"/>
    <sheet name="2008" sheetId="5" r:id="rId14"/>
    <sheet name="2007" sheetId="6" r:id="rId15"/>
    <sheet name="2006" sheetId="7" r:id="rId16"/>
    <sheet name="2005" sheetId="8" r:id="rId17"/>
    <sheet name="2004" sheetId="9" r:id="rId18"/>
    <sheet name="2003" sheetId="10" r:id="rId19"/>
    <sheet name="2002" sheetId="11" r:id="rId20"/>
    <sheet name="2001" sheetId="12" r:id="rId21"/>
    <sheet name="2000" sheetId="13" r:id="rId22"/>
    <sheet name="1999" sheetId="1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7" i="15" l="1"/>
  <c r="AA58" i="15"/>
  <c r="AA60" i="15"/>
  <c r="AA62" i="15"/>
  <c r="AA63" i="15"/>
  <c r="AA64" i="15"/>
  <c r="AA66" i="15"/>
  <c r="AA67" i="15"/>
  <c r="AA68" i="15"/>
  <c r="X58" i="15"/>
  <c r="X60" i="15"/>
  <c r="X62" i="15"/>
  <c r="X63" i="15"/>
  <c r="X64" i="15"/>
  <c r="X66" i="15"/>
  <c r="X67" i="15"/>
  <c r="X68" i="15"/>
  <c r="V57" i="15"/>
  <c r="V58" i="15"/>
  <c r="V60" i="15"/>
  <c r="V62" i="15"/>
  <c r="V63" i="15"/>
  <c r="V64" i="15"/>
  <c r="V66" i="15"/>
  <c r="AB66" i="15" s="1"/>
  <c r="AD66" i="15" s="1"/>
  <c r="V67" i="15"/>
  <c r="V68" i="15"/>
  <c r="AA56" i="15"/>
  <c r="X56" i="15"/>
  <c r="V56" i="15"/>
  <c r="AA55" i="15"/>
  <c r="X55" i="15"/>
  <c r="V55" i="15"/>
  <c r="AA54" i="15"/>
  <c r="X54" i="15"/>
  <c r="V54" i="15"/>
  <c r="V3" i="9"/>
  <c r="V4" i="9"/>
  <c r="V5" i="9"/>
  <c r="V6" i="9"/>
  <c r="V7" i="9"/>
  <c r="V8" i="9"/>
  <c r="V2" i="9"/>
  <c r="T3" i="9"/>
  <c r="T4" i="9"/>
  <c r="T5" i="9"/>
  <c r="T6" i="9"/>
  <c r="T7" i="9"/>
  <c r="T8" i="9"/>
  <c r="T2" i="9"/>
  <c r="V3" i="10"/>
  <c r="V4" i="10"/>
  <c r="V6" i="10"/>
  <c r="V5" i="10"/>
  <c r="V7" i="10"/>
  <c r="V8" i="10"/>
  <c r="V9" i="10"/>
  <c r="V2" i="10"/>
  <c r="T3" i="10"/>
  <c r="Z3" i="10" s="1"/>
  <c r="T4" i="10"/>
  <c r="Z4" i="10" s="1"/>
  <c r="T6" i="10"/>
  <c r="T5" i="10"/>
  <c r="Z5" i="10" s="1"/>
  <c r="AB5" i="10" s="1"/>
  <c r="T7" i="10"/>
  <c r="Z7" i="10" s="1"/>
  <c r="T8" i="10"/>
  <c r="Z8" i="10" s="1"/>
  <c r="T9" i="10"/>
  <c r="Z9" i="10" s="1"/>
  <c r="T2" i="10"/>
  <c r="Z2" i="10" s="1"/>
  <c r="AB2" i="10" s="1"/>
  <c r="Q6" i="11"/>
  <c r="S6" i="11"/>
  <c r="AB60" i="15" l="1"/>
  <c r="AE60" i="15" s="1"/>
  <c r="X6" i="11"/>
  <c r="AC5" i="10"/>
  <c r="AB64" i="15"/>
  <c r="AD64" i="15" s="1"/>
  <c r="AB54" i="15"/>
  <c r="AE54" i="15" s="1"/>
  <c r="AB68" i="15"/>
  <c r="AE68" i="15" s="1"/>
  <c r="AE66" i="15"/>
  <c r="AB56" i="15"/>
  <c r="AE56" i="15" s="1"/>
  <c r="AB55" i="15"/>
  <c r="AE55" i="15" s="1"/>
  <c r="AB67" i="15"/>
  <c r="AE67" i="15" s="1"/>
  <c r="AB63" i="15"/>
  <c r="AE63" i="15" s="1"/>
  <c r="AB62" i="15"/>
  <c r="AB58" i="15"/>
  <c r="AE58" i="15" s="1"/>
  <c r="Z6" i="10"/>
  <c r="AB6" i="10" s="1"/>
  <c r="AC6" i="10" s="1"/>
  <c r="AC2" i="10"/>
  <c r="T3" i="12"/>
  <c r="T4" i="12"/>
  <c r="T5" i="12"/>
  <c r="T6" i="12"/>
  <c r="T7" i="12"/>
  <c r="T8" i="12"/>
  <c r="T9" i="12"/>
  <c r="T10" i="12"/>
  <c r="T2" i="12"/>
  <c r="R3" i="12"/>
  <c r="R4" i="12"/>
  <c r="R5" i="12"/>
  <c r="R6" i="12"/>
  <c r="R7" i="12"/>
  <c r="R8" i="12"/>
  <c r="Y8" i="12" s="1"/>
  <c r="R9" i="12"/>
  <c r="R10" i="12"/>
  <c r="R2" i="12"/>
  <c r="Y6" i="12" l="1"/>
  <c r="Y10" i="12"/>
  <c r="AE64" i="15"/>
  <c r="Y4" i="12"/>
  <c r="AD62" i="15"/>
  <c r="AE62" i="15"/>
  <c r="Y9" i="12"/>
  <c r="Y5" i="12"/>
  <c r="Y2" i="12"/>
  <c r="Y7" i="12"/>
  <c r="Y3" i="12"/>
  <c r="AA3" i="15"/>
  <c r="AA4" i="15"/>
  <c r="AA5" i="15"/>
  <c r="AA7" i="15"/>
  <c r="AA8" i="15"/>
  <c r="AA9" i="15"/>
  <c r="AA10" i="15"/>
  <c r="AA11" i="15"/>
  <c r="AA12" i="15"/>
  <c r="AA13" i="15"/>
  <c r="AA14" i="15"/>
  <c r="AA16" i="15"/>
  <c r="AA17" i="15"/>
  <c r="AA18" i="15"/>
  <c r="AA19" i="15"/>
  <c r="AA20" i="15"/>
  <c r="AA21" i="15"/>
  <c r="AA22" i="15"/>
  <c r="AA23" i="15"/>
  <c r="AA24" i="15"/>
  <c r="AA25" i="15"/>
  <c r="AA26" i="15"/>
  <c r="AA27" i="15"/>
  <c r="AA29" i="15"/>
  <c r="AA30" i="15"/>
  <c r="AA31" i="15"/>
  <c r="AA32" i="15"/>
  <c r="AA33" i="15"/>
  <c r="AA34" i="15"/>
  <c r="AA35" i="15"/>
  <c r="AA36" i="15"/>
  <c r="AA38" i="15"/>
  <c r="AA39" i="15"/>
  <c r="AA40" i="15"/>
  <c r="AA41" i="15"/>
  <c r="AA42" i="15"/>
  <c r="AA43" i="15"/>
  <c r="AA44" i="15"/>
  <c r="AA46" i="15"/>
  <c r="AA47" i="15"/>
  <c r="AA48" i="15"/>
  <c r="AA49" i="15"/>
  <c r="AA50" i="15"/>
  <c r="AA51" i="15"/>
  <c r="AA52" i="15"/>
  <c r="AA53" i="15"/>
  <c r="X3" i="15"/>
  <c r="X4" i="15"/>
  <c r="X5" i="15"/>
  <c r="X7" i="15"/>
  <c r="X8" i="15"/>
  <c r="X9" i="15"/>
  <c r="X10" i="15"/>
  <c r="X11" i="15"/>
  <c r="X12" i="15"/>
  <c r="X13" i="15"/>
  <c r="X14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4" i="15"/>
  <c r="X46" i="15"/>
  <c r="X47" i="15"/>
  <c r="X48" i="15"/>
  <c r="X49" i="15"/>
  <c r="X50" i="15"/>
  <c r="X51" i="15"/>
  <c r="X52" i="15"/>
  <c r="X53" i="15"/>
  <c r="V3" i="15"/>
  <c r="V4" i="15"/>
  <c r="V5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9" i="15"/>
  <c r="V30" i="15"/>
  <c r="V31" i="15"/>
  <c r="V32" i="15"/>
  <c r="V33" i="15"/>
  <c r="V34" i="15"/>
  <c r="V35" i="15"/>
  <c r="V36" i="15"/>
  <c r="V37" i="15"/>
  <c r="V38" i="15"/>
  <c r="V39" i="15"/>
  <c r="V40" i="15"/>
  <c r="V41" i="15"/>
  <c r="V42" i="15"/>
  <c r="V43" i="15"/>
  <c r="V44" i="15"/>
  <c r="V45" i="15"/>
  <c r="V46" i="15"/>
  <c r="V47" i="15"/>
  <c r="V48" i="15"/>
  <c r="V49" i="15"/>
  <c r="V50" i="15"/>
  <c r="V51" i="15"/>
  <c r="V52" i="15"/>
  <c r="V53" i="15"/>
  <c r="AA2" i="15"/>
  <c r="X2" i="15"/>
  <c r="V2" i="15"/>
  <c r="AB30" i="15" l="1"/>
  <c r="AE30" i="15" s="1"/>
  <c r="AB42" i="15"/>
  <c r="AE42" i="15" s="1"/>
  <c r="AB24" i="15"/>
  <c r="AE24" i="15" s="1"/>
  <c r="AB23" i="15"/>
  <c r="AE23" i="15" s="1"/>
  <c r="AB40" i="15"/>
  <c r="AE40" i="15" s="1"/>
  <c r="AB3" i="15"/>
  <c r="AE3" i="15" s="1"/>
  <c r="AB32" i="15"/>
  <c r="AE32" i="15" s="1"/>
  <c r="AB51" i="15"/>
  <c r="AE51" i="15" s="1"/>
  <c r="AB53" i="15"/>
  <c r="AB52" i="15"/>
  <c r="AE52" i="15" s="1"/>
  <c r="AB50" i="15"/>
  <c r="AE50" i="15" s="1"/>
  <c r="AB49" i="15"/>
  <c r="AB48" i="15"/>
  <c r="AB47" i="15"/>
  <c r="AE47" i="15" s="1"/>
  <c r="AB46" i="15"/>
  <c r="AB44" i="15"/>
  <c r="AE44" i="15" s="1"/>
  <c r="AB43" i="15"/>
  <c r="AE43" i="15" s="1"/>
  <c r="AB41" i="15"/>
  <c r="AB39" i="15"/>
  <c r="AE39" i="15" s="1"/>
  <c r="AB38" i="15"/>
  <c r="AE38" i="15" s="1"/>
  <c r="AB36" i="15"/>
  <c r="AE36" i="15" s="1"/>
  <c r="AB35" i="15"/>
  <c r="AB34" i="15"/>
  <c r="AB33" i="15"/>
  <c r="AE33" i="15" s="1"/>
  <c r="AB31" i="15"/>
  <c r="AE31" i="15" s="1"/>
  <c r="AB29" i="15"/>
  <c r="AE29" i="15" s="1"/>
  <c r="AB27" i="15"/>
  <c r="AE27" i="15" s="1"/>
  <c r="AB26" i="15"/>
  <c r="AE26" i="15" s="1"/>
  <c r="AB25" i="15"/>
  <c r="AE25" i="15" s="1"/>
  <c r="AB22" i="15"/>
  <c r="AE22" i="15" s="1"/>
  <c r="AB21" i="15"/>
  <c r="AE21" i="15" s="1"/>
  <c r="AB20" i="15"/>
  <c r="AE20" i="15" s="1"/>
  <c r="AB19" i="15"/>
  <c r="AE19" i="15" s="1"/>
  <c r="AB18" i="15"/>
  <c r="AE18" i="15" s="1"/>
  <c r="AB17" i="15"/>
  <c r="AE17" i="15" s="1"/>
  <c r="AB16" i="15"/>
  <c r="AE16" i="15" s="1"/>
  <c r="AB14" i="15"/>
  <c r="AE14" i="15" s="1"/>
  <c r="AB13" i="15"/>
  <c r="AE13" i="15" s="1"/>
  <c r="AB12" i="15"/>
  <c r="AE12" i="15" s="1"/>
  <c r="AB11" i="15"/>
  <c r="AE11" i="15" s="1"/>
  <c r="AB10" i="15"/>
  <c r="AE10" i="15" s="1"/>
  <c r="AB9" i="15"/>
  <c r="AB8" i="15"/>
  <c r="AE8" i="15" s="1"/>
  <c r="AB7" i="15"/>
  <c r="AE7" i="15" s="1"/>
  <c r="AB5" i="15"/>
  <c r="AB4" i="15"/>
  <c r="AE4" i="15" s="1"/>
  <c r="AB2" i="15"/>
  <c r="AE2" i="15" s="1"/>
  <c r="Q3" i="11"/>
  <c r="Q4" i="11"/>
  <c r="Q5" i="11"/>
  <c r="Q7" i="11"/>
  <c r="Q2" i="11"/>
  <c r="S3" i="11"/>
  <c r="S4" i="11"/>
  <c r="S5" i="11"/>
  <c r="S7" i="11"/>
  <c r="S2" i="11"/>
  <c r="Y2" i="5"/>
  <c r="Z2" i="5" s="1"/>
  <c r="V7" i="11"/>
  <c r="V2" i="11"/>
  <c r="AD48" i="15" l="1"/>
  <c r="AE48" i="15" s="1"/>
  <c r="AD53" i="15"/>
  <c r="AE53" i="15"/>
  <c r="AD49" i="15"/>
  <c r="AE49" i="15"/>
  <c r="AD5" i="15"/>
  <c r="AE5" i="15"/>
  <c r="AD34" i="15"/>
  <c r="AE34" i="15" s="1"/>
  <c r="AD46" i="15"/>
  <c r="AE46" i="15"/>
  <c r="AD9" i="15"/>
  <c r="AE9" i="15"/>
  <c r="AD35" i="15"/>
  <c r="AE35" i="15" s="1"/>
  <c r="AD41" i="15"/>
  <c r="AE41" i="15" s="1"/>
  <c r="X2" i="11"/>
  <c r="X3" i="11"/>
  <c r="X4" i="11"/>
  <c r="X5" i="11"/>
  <c r="X7" i="11"/>
  <c r="R3" i="14"/>
  <c r="R4" i="14"/>
  <c r="T4" i="14" s="1"/>
  <c r="R5" i="14"/>
  <c r="R6" i="14"/>
  <c r="R7" i="14"/>
  <c r="R8" i="14"/>
  <c r="R2" i="14"/>
  <c r="P3" i="14"/>
  <c r="P4" i="14"/>
  <c r="P5" i="14"/>
  <c r="P6" i="14"/>
  <c r="P7" i="14"/>
  <c r="P8" i="14"/>
  <c r="P2" i="14"/>
  <c r="T3" i="13"/>
  <c r="T4" i="13"/>
  <c r="T5" i="13"/>
  <c r="T6" i="13"/>
  <c r="T7" i="13"/>
  <c r="T8" i="13"/>
  <c r="T9" i="13"/>
  <c r="T10" i="13"/>
  <c r="T11" i="13"/>
  <c r="T2" i="13"/>
  <c r="R3" i="13"/>
  <c r="R4" i="13"/>
  <c r="X4" i="13" s="1"/>
  <c r="Z4" i="13" s="1"/>
  <c r="R5" i="13"/>
  <c r="R6" i="13"/>
  <c r="R7" i="13"/>
  <c r="R8" i="13"/>
  <c r="X8" i="13" s="1"/>
  <c r="Z8" i="13" s="1"/>
  <c r="R9" i="13"/>
  <c r="R10" i="13"/>
  <c r="R11" i="13"/>
  <c r="R2" i="13"/>
  <c r="W12" i="13"/>
  <c r="Z2" i="3"/>
  <c r="Z3" i="3"/>
  <c r="X3" i="13" l="1"/>
  <c r="Z3" i="13" s="1"/>
  <c r="T7" i="14"/>
  <c r="T3" i="14"/>
  <c r="X10" i="13"/>
  <c r="Z10" i="13" s="1"/>
  <c r="X6" i="13"/>
  <c r="T6" i="14"/>
  <c r="T2" i="14"/>
  <c r="T5" i="14"/>
  <c r="T8" i="14"/>
  <c r="X11" i="13"/>
  <c r="Z11" i="13" s="1"/>
  <c r="X7" i="13"/>
  <c r="Z7" i="13" s="1"/>
  <c r="X9" i="13"/>
  <c r="Z9" i="13" s="1"/>
  <c r="X5" i="13"/>
  <c r="X2" i="13"/>
  <c r="Z2" i="9"/>
  <c r="Z4" i="9"/>
  <c r="Z5" i="9"/>
  <c r="Z6" i="9"/>
  <c r="Y3" i="9"/>
  <c r="Z3" i="9" s="1"/>
  <c r="Z7" i="9"/>
  <c r="Z8" i="9"/>
  <c r="AB3" i="9" l="1"/>
  <c r="AC3" i="9"/>
  <c r="AB2" i="9"/>
  <c r="AC2" i="9" s="1"/>
  <c r="AB4" i="9"/>
  <c r="AC4" i="9"/>
  <c r="X3" i="8"/>
  <c r="Y3" i="8" s="1"/>
  <c r="AA3" i="8" s="1"/>
  <c r="X4" i="8"/>
  <c r="Y4" i="8" s="1"/>
  <c r="X5" i="8"/>
  <c r="Y5" i="8" s="1"/>
  <c r="X6" i="8"/>
  <c r="Y6" i="8" s="1"/>
  <c r="X7" i="8"/>
  <c r="Y7" i="8" s="1"/>
  <c r="AA7" i="8" s="1"/>
  <c r="X8" i="8"/>
  <c r="Y8" i="8" s="1"/>
  <c r="X9" i="8"/>
  <c r="Y9" i="8" s="1"/>
  <c r="AA9" i="8" s="1"/>
  <c r="X10" i="8"/>
  <c r="Y10" i="8" s="1"/>
  <c r="X11" i="8"/>
  <c r="Y11" i="8" s="1"/>
  <c r="AA11" i="8" s="1"/>
  <c r="X2" i="8"/>
  <c r="Y2" i="8" s="1"/>
  <c r="X3" i="7"/>
  <c r="Y3" i="7" s="1"/>
  <c r="X4" i="7"/>
  <c r="Y4" i="7" s="1"/>
  <c r="X5" i="7"/>
  <c r="Y5" i="7" s="1"/>
  <c r="X6" i="7"/>
  <c r="Y6" i="7" s="1"/>
  <c r="AA6" i="7" s="1"/>
  <c r="X7" i="7"/>
  <c r="Y7" i="7" s="1"/>
  <c r="X8" i="7"/>
  <c r="Y8" i="7" s="1"/>
  <c r="X2" i="7"/>
  <c r="Y2" i="7"/>
  <c r="AA2" i="7" s="1"/>
  <c r="X19" i="6"/>
  <c r="Y19" i="6" s="1"/>
  <c r="AA19" i="6" s="1"/>
  <c r="X17" i="6"/>
  <c r="Y17" i="6" s="1"/>
  <c r="AA17" i="6" s="1"/>
  <c r="X15" i="6"/>
  <c r="Y15" i="6" s="1"/>
  <c r="AA15" i="6" s="1"/>
  <c r="X11" i="6"/>
  <c r="Y11" i="6" s="1"/>
  <c r="AA11" i="6" s="1"/>
  <c r="X3" i="6"/>
  <c r="Y3" i="6" s="1"/>
  <c r="X4" i="6"/>
  <c r="Y4" i="6"/>
  <c r="X5" i="6"/>
  <c r="Y5" i="6" s="1"/>
  <c r="AA5" i="6" s="1"/>
  <c r="X6" i="6"/>
  <c r="Y6" i="6" s="1"/>
  <c r="X7" i="6"/>
  <c r="Y7" i="6" s="1"/>
  <c r="X8" i="6"/>
  <c r="Y8" i="6" s="1"/>
  <c r="X9" i="6"/>
  <c r="Y9" i="6" s="1"/>
  <c r="X10" i="6"/>
  <c r="Y10" i="6" s="1"/>
  <c r="X12" i="6"/>
  <c r="Y12" i="6" s="1"/>
  <c r="X13" i="6"/>
  <c r="Y13" i="6"/>
  <c r="X14" i="6"/>
  <c r="Y14" i="6" s="1"/>
  <c r="X16" i="6"/>
  <c r="Y16" i="6"/>
  <c r="X18" i="6"/>
  <c r="Y18" i="6" s="1"/>
  <c r="X2" i="6"/>
  <c r="Y2" i="6" s="1"/>
  <c r="Y3" i="5"/>
  <c r="Z3" i="5" s="1"/>
  <c r="Y4" i="5"/>
  <c r="Z4" i="5" s="1"/>
  <c r="Y5" i="5"/>
  <c r="Z5" i="5" s="1"/>
  <c r="Y6" i="5"/>
  <c r="Z6" i="5" s="1"/>
  <c r="Y7" i="5"/>
  <c r="Z7" i="5" s="1"/>
  <c r="Y8" i="5"/>
  <c r="Z8" i="5" s="1"/>
  <c r="Y9" i="5"/>
  <c r="Z9" i="5" s="1"/>
  <c r="Y10" i="5"/>
  <c r="Z10" i="5" s="1"/>
  <c r="Y11" i="5"/>
  <c r="Z11" i="5" s="1"/>
  <c r="Y3" i="4"/>
  <c r="Z3" i="4" s="1"/>
  <c r="Y4" i="4"/>
  <c r="Z4" i="4" s="1"/>
  <c r="Y5" i="4"/>
  <c r="Z5" i="4" s="1"/>
  <c r="AB5" i="4" s="1"/>
  <c r="Y6" i="4"/>
  <c r="Z6" i="4" s="1"/>
  <c r="AB6" i="4" s="1"/>
  <c r="Y7" i="4"/>
  <c r="Z7" i="4" s="1"/>
  <c r="Y8" i="4"/>
  <c r="Z8" i="4" s="1"/>
  <c r="AB8" i="4" s="1"/>
  <c r="Y9" i="4"/>
  <c r="Z9" i="4" s="1"/>
  <c r="AB9" i="4" s="1"/>
  <c r="Y10" i="4"/>
  <c r="Z10" i="4" s="1"/>
  <c r="Y11" i="4"/>
  <c r="Z11" i="4" s="1"/>
  <c r="AB11" i="4" s="1"/>
  <c r="Y2" i="4"/>
  <c r="Z2" i="4" s="1"/>
  <c r="AB2" i="4" s="1"/>
  <c r="AA3" i="3"/>
  <c r="Z4" i="3"/>
  <c r="AA4" i="3" s="1"/>
  <c r="Z5" i="3"/>
  <c r="AA5" i="3" s="1"/>
  <c r="Z6" i="3"/>
  <c r="AA6" i="3" s="1"/>
  <c r="Z7" i="3"/>
  <c r="AA7" i="3" s="1"/>
  <c r="Z8" i="3"/>
  <c r="AA8" i="3" s="1"/>
  <c r="AC8" i="3" s="1"/>
  <c r="Z9" i="3"/>
  <c r="AA9" i="3" s="1"/>
  <c r="Z10" i="3"/>
  <c r="AA10" i="3" s="1"/>
  <c r="Z11" i="3"/>
  <c r="AA11" i="3" s="1"/>
  <c r="Z12" i="3"/>
  <c r="AA12" i="3" s="1"/>
  <c r="AC12" i="3" s="1"/>
  <c r="Z13" i="3"/>
  <c r="AA13" i="3" s="1"/>
  <c r="AA2" i="3"/>
  <c r="AC2" i="3" s="1"/>
  <c r="AA10" i="2"/>
  <c r="AB10" i="2" s="1"/>
  <c r="AA12" i="2"/>
  <c r="AB12" i="2" s="1"/>
  <c r="AA3" i="2"/>
  <c r="AB3" i="2" s="1"/>
  <c r="AA4" i="2"/>
  <c r="AB4" i="2" s="1"/>
  <c r="AA5" i="2"/>
  <c r="AB5" i="2" s="1"/>
  <c r="AA6" i="2"/>
  <c r="AB6" i="2"/>
  <c r="AA7" i="2"/>
  <c r="AB7" i="2" s="1"/>
  <c r="AA8" i="2"/>
  <c r="AB8" i="2" s="1"/>
  <c r="AA9" i="2"/>
  <c r="AB9" i="2" s="1"/>
  <c r="AA11" i="2"/>
  <c r="AB11" i="2" s="1"/>
  <c r="AA14" i="2"/>
  <c r="AB14" i="2" s="1"/>
  <c r="AA15" i="2"/>
  <c r="AB15" i="2" s="1"/>
  <c r="AD15" i="2" s="1"/>
  <c r="AA16" i="2"/>
  <c r="AB16" i="2" s="1"/>
  <c r="AA17" i="2"/>
  <c r="AB17" i="2"/>
  <c r="AA18" i="2"/>
  <c r="AB18" i="2" s="1"/>
  <c r="AA19" i="2"/>
  <c r="AB19" i="2"/>
  <c r="AD19" i="2" s="1"/>
  <c r="AA21" i="2"/>
  <c r="AB21" i="2" s="1"/>
  <c r="AA22" i="2"/>
  <c r="AB22" i="2" s="1"/>
  <c r="AD22" i="2" s="1"/>
  <c r="AA23" i="2"/>
  <c r="AB23" i="2" s="1"/>
  <c r="AD23" i="2" s="1"/>
  <c r="AA2" i="2"/>
  <c r="AB2" i="2" s="1"/>
  <c r="X33" i="1"/>
  <c r="V33" i="1"/>
  <c r="AA32" i="1"/>
  <c r="V32" i="1"/>
  <c r="X32" i="1"/>
  <c r="AA31" i="1"/>
  <c r="V31" i="1"/>
  <c r="AB31" i="1" s="1"/>
  <c r="X31" i="1"/>
  <c r="AA30" i="1"/>
  <c r="V30" i="1"/>
  <c r="X30" i="1"/>
  <c r="AA29" i="1"/>
  <c r="V29" i="1"/>
  <c r="X29" i="1"/>
  <c r="AA28" i="1"/>
  <c r="V28" i="1"/>
  <c r="X28" i="1"/>
  <c r="AA27" i="1"/>
  <c r="AA26" i="1"/>
  <c r="V21" i="1"/>
  <c r="X21" i="1"/>
  <c r="AA21" i="1"/>
  <c r="V24" i="1"/>
  <c r="X24" i="1"/>
  <c r="V23" i="1"/>
  <c r="X23" i="1"/>
  <c r="AA23" i="1"/>
  <c r="V22" i="1"/>
  <c r="X22" i="1"/>
  <c r="AA22" i="1"/>
  <c r="V20" i="1"/>
  <c r="AB20" i="1" s="1"/>
  <c r="X20" i="1"/>
  <c r="AA20" i="1"/>
  <c r="V19" i="1"/>
  <c r="X19" i="1"/>
  <c r="AA19" i="1"/>
  <c r="AA16" i="1"/>
  <c r="V16" i="1"/>
  <c r="X16" i="1"/>
  <c r="V15" i="1"/>
  <c r="X15" i="1"/>
  <c r="AA15" i="1"/>
  <c r="V14" i="1"/>
  <c r="X14" i="1"/>
  <c r="AA14" i="1"/>
  <c r="AA13" i="1"/>
  <c r="V13" i="1"/>
  <c r="AB13" i="1" s="1"/>
  <c r="X13" i="1"/>
  <c r="AA12" i="1"/>
  <c r="V10" i="1"/>
  <c r="X10" i="1"/>
  <c r="AA10" i="1"/>
  <c r="V11" i="1"/>
  <c r="X11" i="1"/>
  <c r="AA11" i="1"/>
  <c r="AA9" i="1"/>
  <c r="AA8" i="1"/>
  <c r="AA7" i="1"/>
  <c r="AA6" i="1"/>
  <c r="AA5" i="1"/>
  <c r="AA4" i="1"/>
  <c r="AA3" i="1"/>
  <c r="AA2" i="1"/>
  <c r="AB2" i="1" s="1"/>
  <c r="V7" i="1"/>
  <c r="AB7" i="1" s="1"/>
  <c r="AD7" i="1" s="1"/>
  <c r="X7" i="1"/>
  <c r="V6" i="1"/>
  <c r="X6" i="1"/>
  <c r="V5" i="1"/>
  <c r="X5" i="1"/>
  <c r="V27" i="1"/>
  <c r="X27" i="1"/>
  <c r="V26" i="1"/>
  <c r="X26" i="1"/>
  <c r="V12" i="1"/>
  <c r="X12" i="1"/>
  <c r="V9" i="1"/>
  <c r="X9" i="1"/>
  <c r="V8" i="1"/>
  <c r="AB8" i="1" s="1"/>
  <c r="X8" i="1"/>
  <c r="V4" i="1"/>
  <c r="AB4" i="1" s="1"/>
  <c r="V3" i="1"/>
  <c r="X3" i="1"/>
  <c r="V2" i="1"/>
  <c r="AB27" i="1" l="1"/>
  <c r="AB5" i="1"/>
  <c r="AB6" i="1"/>
  <c r="AB14" i="1"/>
  <c r="AB9" i="1"/>
  <c r="AB26" i="1"/>
  <c r="AD5" i="1"/>
  <c r="AE5" i="1" s="1"/>
  <c r="AB16" i="1"/>
  <c r="AE7" i="1"/>
  <c r="AB19" i="1"/>
  <c r="AB12" i="1"/>
  <c r="AB11" i="1"/>
  <c r="AD11" i="1" s="1"/>
  <c r="AE11" i="1" s="1"/>
  <c r="AB23" i="1"/>
  <c r="AB29" i="1"/>
  <c r="AB3" i="1"/>
  <c r="AB10" i="1"/>
  <c r="AB30" i="1"/>
  <c r="AB15" i="1"/>
  <c r="AD15" i="1" s="1"/>
  <c r="AE15" i="1" s="1"/>
  <c r="AB22" i="1"/>
  <c r="AB21" i="1"/>
  <c r="AB28" i="1"/>
  <c r="AB32" i="1"/>
  <c r="AD19" i="1"/>
  <c r="AE19" i="1" s="1"/>
  <c r="AD14" i="1"/>
  <c r="AE14" i="1" s="1"/>
  <c r="AD21" i="1"/>
  <c r="AE21" i="1" s="1"/>
</calcChain>
</file>

<file path=xl/sharedStrings.xml><?xml version="1.0" encoding="utf-8"?>
<sst xmlns="http://schemas.openxmlformats.org/spreadsheetml/2006/main" count="7917" uniqueCount="3389">
  <si>
    <t>Name</t>
  </si>
  <si>
    <t>County</t>
  </si>
  <si>
    <t>Paul Bingham</t>
  </si>
  <si>
    <t>Poinsett</t>
  </si>
  <si>
    <t>Production System</t>
  </si>
  <si>
    <t>Early Season</t>
  </si>
  <si>
    <t>Variety</t>
  </si>
  <si>
    <t>Pioneer 94Y70</t>
  </si>
  <si>
    <t>Seeding Rate/Acre</t>
  </si>
  <si>
    <t>Planting Date</t>
  </si>
  <si>
    <t>Soil Type</t>
  </si>
  <si>
    <t>Furrow</t>
  </si>
  <si>
    <t>Row Spacing</t>
  </si>
  <si>
    <t xml:space="preserve">Pioneer 94Y70 </t>
  </si>
  <si>
    <t>Seed Trait</t>
  </si>
  <si>
    <t>RR</t>
  </si>
  <si>
    <t xml:space="preserve">Harvest Date </t>
  </si>
  <si>
    <t>Foreign Matter</t>
  </si>
  <si>
    <t>Bushels</t>
  </si>
  <si>
    <t>Net Weight</t>
  </si>
  <si>
    <t>Moisture</t>
  </si>
  <si>
    <t>Area</t>
  </si>
  <si>
    <t>Adj. FM</t>
  </si>
  <si>
    <t>Craighead</t>
  </si>
  <si>
    <t>Asgrow 4303</t>
  </si>
  <si>
    <t>Silt Loam</t>
  </si>
  <si>
    <t>Charles Poole</t>
  </si>
  <si>
    <t>Chicot</t>
  </si>
  <si>
    <t>Rick Poole</t>
  </si>
  <si>
    <t>Phillips</t>
  </si>
  <si>
    <t>Pioneer 94Y40</t>
  </si>
  <si>
    <t>Sandy Loam</t>
  </si>
  <si>
    <t>30"</t>
  </si>
  <si>
    <t>38"</t>
  </si>
  <si>
    <t>Woodruff</t>
  </si>
  <si>
    <t>Full Season</t>
  </si>
  <si>
    <t>38" Twin</t>
  </si>
  <si>
    <t>Blake Goodman</t>
  </si>
  <si>
    <t>Clay</t>
  </si>
  <si>
    <t>Pope</t>
  </si>
  <si>
    <t>Drilled</t>
  </si>
  <si>
    <t>Monroe</t>
  </si>
  <si>
    <t>Double Crop</t>
  </si>
  <si>
    <t>Cross</t>
  </si>
  <si>
    <t>15"</t>
  </si>
  <si>
    <t>Sharkey Clay</t>
  </si>
  <si>
    <t>Conversion</t>
  </si>
  <si>
    <t>Rank</t>
  </si>
  <si>
    <t>Seed  Treatment</t>
  </si>
  <si>
    <t>Fertilizer</t>
  </si>
  <si>
    <t>Foliar Treatment</t>
  </si>
  <si>
    <t>Fungicide</t>
  </si>
  <si>
    <t>Insecticide</t>
  </si>
  <si>
    <t>Pre-plant Herbicide</t>
  </si>
  <si>
    <t>Pre-emergent Herbicide</t>
  </si>
  <si>
    <t>Post-emergent Herbicide</t>
  </si>
  <si>
    <t>Headline - 2 apps @ 6 oz./A</t>
  </si>
  <si>
    <t>None</t>
  </si>
  <si>
    <t>Irrigation Method/Frequency</t>
  </si>
  <si>
    <t>CruiserMaxx</t>
  </si>
  <si>
    <t>Not specified</t>
  </si>
  <si>
    <t>Valor - 2 oz./A</t>
  </si>
  <si>
    <t>Karate</t>
  </si>
  <si>
    <t>Quadris - 6 oz./A</t>
  </si>
  <si>
    <t>Boundary</t>
  </si>
  <si>
    <t>Quadris</t>
  </si>
  <si>
    <t>Furrow - 7x</t>
  </si>
  <si>
    <t>Prefix</t>
  </si>
  <si>
    <t>Valor</t>
  </si>
  <si>
    <t>Roundup</t>
  </si>
  <si>
    <t>Furrow - 4x</t>
  </si>
  <si>
    <t>Roundup - 1 qt./A</t>
  </si>
  <si>
    <t>Karate - 2 oz./A</t>
  </si>
  <si>
    <t>Stratego - 10 oz./A</t>
  </si>
  <si>
    <t>Pivot - 7x</t>
  </si>
  <si>
    <t>ApronMaxx</t>
  </si>
  <si>
    <t>Final Yield (bu/A)</t>
  </si>
  <si>
    <t>Yield (bu/A)</t>
  </si>
  <si>
    <t>Martin Henry</t>
  </si>
  <si>
    <t>Desha</t>
  </si>
  <si>
    <t>Armor 4744</t>
  </si>
  <si>
    <t>Buckshot</t>
  </si>
  <si>
    <t>Potash - 100 lbs./A + urea-50 lbs./A</t>
  </si>
  <si>
    <t>Coron</t>
  </si>
  <si>
    <t>Authority MTZ</t>
  </si>
  <si>
    <t>Roundup, PowerMax + Helena ENC</t>
  </si>
  <si>
    <t>Dimilin, Mustang Max</t>
  </si>
  <si>
    <t>0-60-80</t>
  </si>
  <si>
    <t>2, 4-D + Roundup + Firstshot</t>
  </si>
  <si>
    <t>Roundup + Prefix, Roundup + GenDual, Roundup</t>
  </si>
  <si>
    <t>Furrow - 11-12x</t>
  </si>
  <si>
    <t xml:space="preserve">38" </t>
  </si>
  <si>
    <t>Roundup +  2, 4-D</t>
  </si>
  <si>
    <t>Furrow - 6x</t>
  </si>
  <si>
    <t>Kenny Qualls</t>
  </si>
  <si>
    <t>Dundee</t>
  </si>
  <si>
    <t>Potash - 100 lbs./A + P - 50 lbs./A</t>
  </si>
  <si>
    <t>Potash - 20 units</t>
  </si>
  <si>
    <t>Dicamba - 4 oz./A, 2, 4-D - 8 oz./A, Valor - 2 oz./A</t>
  </si>
  <si>
    <t>Roundup PowerMAX - 32 oz./A</t>
  </si>
  <si>
    <t>Belt - 2 oz/A, Lambda - 4 oz./A</t>
  </si>
  <si>
    <t xml:space="preserve">Furrow </t>
  </si>
  <si>
    <t>Quilt Xcel</t>
  </si>
  <si>
    <t>Quilt Xcel - 10.5 oz/A</t>
  </si>
  <si>
    <t>Kathy Woodall</t>
  </si>
  <si>
    <t>NK S46-A1</t>
  </si>
  <si>
    <t>CruiserMaxx + Vault</t>
  </si>
  <si>
    <t>0-40-60</t>
  </si>
  <si>
    <t>Ele-max - 1 qt./A</t>
  </si>
  <si>
    <t>Sequence + Valor - 2 oz./A, soil conditioner</t>
  </si>
  <si>
    <t xml:space="preserve">Sequence + Flexstar </t>
  </si>
  <si>
    <t>Endigo</t>
  </si>
  <si>
    <t>0-60-60 - 200 lbs./A</t>
  </si>
  <si>
    <t>Cameron Southard</t>
  </si>
  <si>
    <t>0-46-60 - 100 lbs./A</t>
  </si>
  <si>
    <t>Roundup - 32%, Blazer - 16 0z./a</t>
  </si>
  <si>
    <t>James Billbery Jr.</t>
  </si>
  <si>
    <t>Sharkey Loam</t>
  </si>
  <si>
    <t xml:space="preserve">Potash - 100 lbs./A </t>
  </si>
  <si>
    <t>Length</t>
  </si>
  <si>
    <t>Width</t>
  </si>
  <si>
    <t>Crittenden</t>
  </si>
  <si>
    <t>Asgrow 4832</t>
  </si>
  <si>
    <t>RR2/STS</t>
  </si>
  <si>
    <t>Sharkey</t>
  </si>
  <si>
    <t>Touchdown - 22oz./A, Valor - 2oz./A, Hellfire - 1%</t>
  </si>
  <si>
    <t>Quilt Xcel - 6 oz./A. OnGuard - 12 oz./A</t>
  </si>
  <si>
    <t>Furrow - every 7-10 days</t>
  </si>
  <si>
    <t>Randy Scott</t>
  </si>
  <si>
    <t>Greene</t>
  </si>
  <si>
    <t>DK 4866</t>
  </si>
  <si>
    <t>Heavy Clay Loam</t>
  </si>
  <si>
    <t>Kenneth Bennett</t>
  </si>
  <si>
    <t>Randolph</t>
  </si>
  <si>
    <t>Asgrow 4232</t>
  </si>
  <si>
    <t>Crowley Silt Loam</t>
  </si>
  <si>
    <t>Trilex 6000 + Optimize</t>
  </si>
  <si>
    <t>0-0-60 - 141 lbs./A</t>
  </si>
  <si>
    <t>Boron - .5 lb./A</t>
  </si>
  <si>
    <t>Prowl - 2.4 oz./A + Valor - 2 oz./A</t>
  </si>
  <si>
    <t>Roundup - 32 oz./A + Prefix - 2 pts./A</t>
  </si>
  <si>
    <t>Dimilin - 4 oz./A</t>
  </si>
  <si>
    <t>Furrow - 8x</t>
  </si>
  <si>
    <t>Not listed</t>
  </si>
  <si>
    <t>Mike Taylor Jr.</t>
  </si>
  <si>
    <t>Commerce Silt Loam</t>
  </si>
  <si>
    <t>Glyphosate, 2, 4-D, Valor</t>
  </si>
  <si>
    <t>Russ Brewer</t>
  </si>
  <si>
    <t>Dundee Silt Loam</t>
  </si>
  <si>
    <t>Roundup PowerMAX</t>
  </si>
  <si>
    <t>Quadris - 8 oz./A</t>
  </si>
  <si>
    <t>Isaac Haigwood</t>
  </si>
  <si>
    <t>Jackson</t>
  </si>
  <si>
    <t>Valor - 1 oz./A, Glyphosate - 1 qt./A, Dicamba - 6 oz./A</t>
  </si>
  <si>
    <t>Glyphosate - 1 qt./A, Dual 1.2 pt./A</t>
  </si>
  <si>
    <t>Quadris - 10 oz./A</t>
  </si>
  <si>
    <t>Lambda - CY - 3.5 oz./A</t>
  </si>
  <si>
    <t>Furrow - 1x weekly</t>
  </si>
  <si>
    <t>6.5" Drilled</t>
  </si>
  <si>
    <t>Browne Matthews Jr.</t>
  </si>
  <si>
    <t>Progeny 4510</t>
  </si>
  <si>
    <t>Arkabutla Silt Loam</t>
  </si>
  <si>
    <t>0-45-90</t>
  </si>
  <si>
    <t>Triflurlin</t>
  </si>
  <si>
    <t>42"</t>
  </si>
  <si>
    <t>Marty White</t>
  </si>
  <si>
    <t>Asgrow 4632</t>
  </si>
  <si>
    <t>Urea - 220 lbs./A, Ammonium Sulfate - 100 lbs./A</t>
  </si>
  <si>
    <t xml:space="preserve">Facet - .5 lb./A, Command </t>
  </si>
  <si>
    <t>Ricestar - 24 oz./A, Permit Plus - .75 oz./A</t>
  </si>
  <si>
    <t xml:space="preserve">Karate </t>
  </si>
  <si>
    <t>Stratego - 4 oz./A</t>
  </si>
  <si>
    <t>Pioneer PPST</t>
  </si>
  <si>
    <t>20-40-80-10-5-1 (Sulfur/Zinc/Boron)</t>
  </si>
  <si>
    <t>Furrow - 10x</t>
  </si>
  <si>
    <t>Mark Ahrent</t>
  </si>
  <si>
    <t>Pioneer 94Y91</t>
  </si>
  <si>
    <t>Amagon Foley Silt Loam</t>
  </si>
  <si>
    <t>ApronMaxx + CruiserMaxx + Moly</t>
  </si>
  <si>
    <t>0-40-160</t>
  </si>
  <si>
    <t>Roundup Org. Max</t>
  </si>
  <si>
    <t>Tyler Nutt</t>
  </si>
  <si>
    <t>Armor 48R40</t>
  </si>
  <si>
    <t>Quadris - 4 oz./A</t>
  </si>
  <si>
    <t>Furrow - 12x</t>
  </si>
  <si>
    <t>7.5" Drilled</t>
  </si>
  <si>
    <t>Roy Bloodworth</t>
  </si>
  <si>
    <t>Clay Loam</t>
  </si>
  <si>
    <t>0-30-60</t>
  </si>
  <si>
    <t>Roundup, Prefix</t>
  </si>
  <si>
    <t>Peyton Daniel Jr.</t>
  </si>
  <si>
    <t>Hutcheson</t>
  </si>
  <si>
    <t>Clay Gumbo</t>
  </si>
  <si>
    <t>0-18-36 - 50 lbs./A</t>
  </si>
  <si>
    <t>Envive</t>
  </si>
  <si>
    <t>Select</t>
  </si>
  <si>
    <t>PreAXR</t>
  </si>
  <si>
    <t>Furrow - every 10 days</t>
  </si>
  <si>
    <t>Tim Sisk</t>
  </si>
  <si>
    <t>CruiserMaxx + Seed Shield</t>
  </si>
  <si>
    <t>Prefix + Touchdown</t>
  </si>
  <si>
    <t>Charles Galloway</t>
  </si>
  <si>
    <t>Asgrow 5503</t>
  </si>
  <si>
    <t>Bosket Sandy Loam</t>
  </si>
  <si>
    <t>Delta Seed Coat</t>
  </si>
  <si>
    <t>Chicken litter - 2 tons/A</t>
  </si>
  <si>
    <t>Monty's Agrihance V and R, Bioforge</t>
  </si>
  <si>
    <t>Valor - 2 oz./A, Paraquat - 1 pt./A</t>
  </si>
  <si>
    <t>Prefix, Roundup, Blazer</t>
  </si>
  <si>
    <t>Lambda, Belt</t>
  </si>
  <si>
    <t>Priaxor</t>
  </si>
  <si>
    <t>Pivot</t>
  </si>
  <si>
    <t>Terry Fuller</t>
  </si>
  <si>
    <t>USG 74B81R</t>
  </si>
  <si>
    <t>0-6-30-60 - 100 lbs./A</t>
  </si>
  <si>
    <t>Glyphosate + Dual</t>
  </si>
  <si>
    <t>Belt - 2 oz./A, Orthene</t>
  </si>
  <si>
    <t>Alto</t>
  </si>
  <si>
    <t>Jeff Felts</t>
  </si>
  <si>
    <t>Drew</t>
  </si>
  <si>
    <t>Pioneer 95Y01</t>
  </si>
  <si>
    <t>0-55-1000 (+ sulfur, boron)</t>
  </si>
  <si>
    <t>Roundup, Dual</t>
  </si>
  <si>
    <t>Tundra</t>
  </si>
  <si>
    <t>Headline</t>
  </si>
  <si>
    <t>Richard Blaylock</t>
  </si>
  <si>
    <t>St. Francis</t>
  </si>
  <si>
    <t>Dundee Fine Sandy Loam</t>
  </si>
  <si>
    <t>ApronMaxx + Moly</t>
  </si>
  <si>
    <t>Crop Carb - 1 qt./A</t>
  </si>
  <si>
    <t>Verdict - 5 oz./A, Touchdown - 32 oz./A</t>
  </si>
  <si>
    <t>Touchdown - 32 oz./A, Flexstar - 6 oz./A</t>
  </si>
  <si>
    <t>Alto - 5 oz./A</t>
  </si>
  <si>
    <t>Pivot - 1x weekly</t>
  </si>
  <si>
    <t>Walter Bloodworth</t>
  </si>
  <si>
    <t>Progeny 4710</t>
  </si>
  <si>
    <t>Lee Walt</t>
  </si>
  <si>
    <t>Armor 47F8</t>
  </si>
  <si>
    <t>Potash - 50 lbs./A</t>
  </si>
  <si>
    <t>Dual - I pt./A</t>
  </si>
  <si>
    <t>Authority + Dual - .5 pt./A</t>
  </si>
  <si>
    <t>Roundup + Blazer</t>
  </si>
  <si>
    <t>John A. Nance</t>
  </si>
  <si>
    <t>Jake</t>
  </si>
  <si>
    <t>75#/A</t>
  </si>
  <si>
    <t>50#/A</t>
  </si>
  <si>
    <t>CruiserMaxx + Moly</t>
  </si>
  <si>
    <t>0-30-90 + Boron - .5 unit/A</t>
  </si>
  <si>
    <t>2, 4-D, Valor + Roundup</t>
  </si>
  <si>
    <t>Arrow + Prefix</t>
  </si>
  <si>
    <t>Furrow - 5x</t>
  </si>
  <si>
    <t>Wayne Wilkison</t>
  </si>
  <si>
    <t>Pioneer 95Y31</t>
  </si>
  <si>
    <t xml:space="preserve">Rank </t>
  </si>
  <si>
    <t xml:space="preserve">Name </t>
  </si>
  <si>
    <t xml:space="preserve">County </t>
  </si>
  <si>
    <t xml:space="preserve">Seed Trait </t>
  </si>
  <si>
    <t xml:space="preserve">Soil Type </t>
  </si>
  <si>
    <t xml:space="preserve">Seed Treatment </t>
  </si>
  <si>
    <t xml:space="preserve">Fertilizer </t>
  </si>
  <si>
    <t xml:space="preserve">Foliar Treatment </t>
  </si>
  <si>
    <t>Pre-Plant Herbicide</t>
  </si>
  <si>
    <t xml:space="preserve">Pre-Emergent Herbicide </t>
  </si>
  <si>
    <t>Post-Emergent Herbicide</t>
  </si>
  <si>
    <t xml:space="preserve">Row Spacing </t>
  </si>
  <si>
    <t>Harvest Date</t>
  </si>
  <si>
    <t xml:space="preserve">Bushels </t>
  </si>
  <si>
    <t xml:space="preserve">Moisture </t>
  </si>
  <si>
    <t xml:space="preserve">Conversion </t>
  </si>
  <si>
    <t xml:space="preserve">Width </t>
  </si>
  <si>
    <t>Yield (bu/a)</t>
  </si>
  <si>
    <t>Final Yield (bu/a)</t>
  </si>
  <si>
    <t>Garrett Qualls</t>
  </si>
  <si>
    <t>Mike Hook</t>
  </si>
  <si>
    <t>Charles (Rick) Poole Jr</t>
  </si>
  <si>
    <t>Danny Crawford</t>
  </si>
  <si>
    <t xml:space="preserve">Michael Taylor Jr </t>
  </si>
  <si>
    <t>Neil Culp</t>
  </si>
  <si>
    <t>Jonathan Gschwend</t>
  </si>
  <si>
    <t>Kipp Bartlett</t>
  </si>
  <si>
    <t>Wes McGeorge</t>
  </si>
  <si>
    <t>Perry Galloway</t>
  </si>
  <si>
    <t>Eddie Tackett</t>
  </si>
  <si>
    <t>David Strohl</t>
  </si>
  <si>
    <t>Sid Fogg</t>
  </si>
  <si>
    <t>Alan Hargraves</t>
  </si>
  <si>
    <t>Marty Williams</t>
  </si>
  <si>
    <t xml:space="preserve">Early Season </t>
  </si>
  <si>
    <t xml:space="preserve">Full Season </t>
  </si>
  <si>
    <t xml:space="preserve">Double Crop </t>
  </si>
  <si>
    <t>Jefferson</t>
  </si>
  <si>
    <t>Prairie</t>
  </si>
  <si>
    <t xml:space="preserve">Cross </t>
  </si>
  <si>
    <t xml:space="preserve">Silt Loam </t>
  </si>
  <si>
    <t>Apron Max, Cruiser</t>
  </si>
  <si>
    <t>0-40-60 F/ 45-40-40-10 S</t>
  </si>
  <si>
    <t>2 oz Valor</t>
  </si>
  <si>
    <t xml:space="preserve">3 pts Warrant /  28 oz Round Up </t>
  </si>
  <si>
    <t xml:space="preserve">.8 oz First Shot / 28 oz Round Up </t>
  </si>
  <si>
    <t>4 applications of pyrethroid/asephate at 1/2 lb</t>
  </si>
  <si>
    <t>2 applications of Headline 6 oz</t>
  </si>
  <si>
    <t>Cruiser Max</t>
  </si>
  <si>
    <t>50 P 100 K</t>
  </si>
  <si>
    <t>8 oz Boron/1 qt NutriK/10 oz ??</t>
  </si>
  <si>
    <t>Valor/Dicamba/Round Up</t>
  </si>
  <si>
    <t>Reflex/Dual</t>
  </si>
  <si>
    <t>Reflex/Round Up</t>
  </si>
  <si>
    <t>Brigrade</t>
  </si>
  <si>
    <t>Quilt Excel</t>
  </si>
  <si>
    <t>Furrow, 15 times</t>
  </si>
  <si>
    <t>1.5 ton chicken litter</t>
  </si>
  <si>
    <t>none</t>
  </si>
  <si>
    <t>1.5 oz Valor/Touchdown</t>
  </si>
  <si>
    <t>Dual/Touchdown</t>
  </si>
  <si>
    <t>Row Irrigation</t>
  </si>
  <si>
    <t>Optimize/Cruiser Max</t>
  </si>
  <si>
    <t>10-50-120</t>
  </si>
  <si>
    <t>Manganese</t>
  </si>
  <si>
    <t>Valor 2 oz</t>
  </si>
  <si>
    <t>Round Up/ Dual</t>
  </si>
  <si>
    <t>2 applications of Headline</t>
  </si>
  <si>
    <t>4-5 day schedule</t>
  </si>
  <si>
    <t xml:space="preserve">1.5 oz Valor/Touchdown </t>
  </si>
  <si>
    <t>Asgrow 4630</t>
  </si>
  <si>
    <t>Sandy</t>
  </si>
  <si>
    <t>Cruiser Max with Optimize</t>
  </si>
  <si>
    <t>Touchdown/Goal/2-4.D</t>
  </si>
  <si>
    <t>Sequence/Flexstar</t>
  </si>
  <si>
    <t>Sequence</t>
  </si>
  <si>
    <t>Furrow 5x</t>
  </si>
  <si>
    <t>Asgrow 4005</t>
  </si>
  <si>
    <t>60 lb K</t>
  </si>
  <si>
    <t>Boundry</t>
  </si>
  <si>
    <t>Prefix/Round Up</t>
  </si>
  <si>
    <t>Karate/Orthene</t>
  </si>
  <si>
    <t>Quadris 6 oz</t>
  </si>
  <si>
    <t>Poly Pipe Furrow 7x</t>
  </si>
  <si>
    <t>Glyphosate</t>
  </si>
  <si>
    <t>Acephate 0.5 lb/Karate</t>
  </si>
  <si>
    <t>Furrow 3x</t>
  </si>
  <si>
    <t>Pioneer 94M80</t>
  </si>
  <si>
    <t>Round Up/2-4.D</t>
  </si>
  <si>
    <t>Round Up Classic</t>
  </si>
  <si>
    <t>Poly Pipe</t>
  </si>
  <si>
    <t>ASG 4605</t>
  </si>
  <si>
    <t>Cruiser/Apron Max/Moly/Vault</t>
  </si>
  <si>
    <t>0-0-60</t>
  </si>
  <si>
    <t>Trisert K</t>
  </si>
  <si>
    <t>Touchdown/Rifle/Valor</t>
  </si>
  <si>
    <t>Prefix/Touchdown/Total</t>
  </si>
  <si>
    <t>Flexstar/Touchdown</t>
  </si>
  <si>
    <t>Quadrix 6 oz</t>
  </si>
  <si>
    <t>furrow</t>
  </si>
  <si>
    <t>Cruiser/Apron Max/Optimize/Delta Seed Coat</t>
  </si>
  <si>
    <t>4 ton chicken litter</t>
  </si>
  <si>
    <t>Cobra/Glyphosate/Select/Prefix</t>
  </si>
  <si>
    <t>Lambda w/acephate</t>
  </si>
  <si>
    <t>Quilt</t>
  </si>
  <si>
    <t>Gaucho/Allegiance/TriLex</t>
  </si>
  <si>
    <t>5 ton chicken litter</t>
  </si>
  <si>
    <t xml:space="preserve">Round Up </t>
  </si>
  <si>
    <t>6 oz Quadris</t>
  </si>
  <si>
    <t>Furrow 9x</t>
  </si>
  <si>
    <t>Michael Taylor</t>
  </si>
  <si>
    <t>Asgrow 4605</t>
  </si>
  <si>
    <t>Verdict</t>
  </si>
  <si>
    <t>Karate 2x/Belt</t>
  </si>
  <si>
    <t>Furrow 4x</t>
  </si>
  <si>
    <t>Armor 46R42</t>
  </si>
  <si>
    <t>100 lb 0-0-60</t>
  </si>
  <si>
    <t>1 qt Round Up</t>
  </si>
  <si>
    <t>2 oz Karate</t>
  </si>
  <si>
    <t>10 oz Stratego</t>
  </si>
  <si>
    <t>Irrigated 7x</t>
  </si>
  <si>
    <t>0-60-120</t>
  </si>
  <si>
    <t>Round Up 2x</t>
  </si>
  <si>
    <t>Row Irrigated 5x</t>
  </si>
  <si>
    <t>26 oz glyphosate/flexstar, 2/3 pt Blazer</t>
  </si>
  <si>
    <t>Furrow 7x</t>
  </si>
  <si>
    <t>USG 74E88</t>
  </si>
  <si>
    <t>70 lb K</t>
  </si>
  <si>
    <t>Karate 3x, Steward, Karate Orthene</t>
  </si>
  <si>
    <t>Pivot 7x</t>
  </si>
  <si>
    <t>38 inch twin row</t>
  </si>
  <si>
    <t>Asgrow 4907</t>
  </si>
  <si>
    <t>70 units K</t>
  </si>
  <si>
    <t>Mustang Max Orthene</t>
  </si>
  <si>
    <t>6 oz Headline</t>
  </si>
  <si>
    <t>Armor 49V6</t>
  </si>
  <si>
    <t>Apron Max</t>
  </si>
  <si>
    <t>0-46-60</t>
  </si>
  <si>
    <t>Micro Nutrition</t>
  </si>
  <si>
    <t>Round Up/Flexstar</t>
  </si>
  <si>
    <t>Seed Treatment</t>
  </si>
  <si>
    <t>Pre-Emergent Herbicide</t>
  </si>
  <si>
    <t>Final Yield</t>
  </si>
  <si>
    <t>Pioneer 94Y70  or 94Y91</t>
  </si>
  <si>
    <t>Stine 49LA28</t>
  </si>
  <si>
    <t>LL</t>
  </si>
  <si>
    <t>Progeny 4750 or Asgrow 4866</t>
  </si>
  <si>
    <t xml:space="preserve">Gere Carnathan </t>
  </si>
  <si>
    <t>Dow Brantley</t>
  </si>
  <si>
    <t xml:space="preserve">Lonoke </t>
  </si>
  <si>
    <t xml:space="preserve">Kevin Gable </t>
  </si>
  <si>
    <t>Mississippi</t>
  </si>
  <si>
    <t>Croplan 4417</t>
  </si>
  <si>
    <t xml:space="preserve">Neil Culp </t>
  </si>
  <si>
    <t>Asgrow 4730</t>
  </si>
  <si>
    <t xml:space="preserve">Pointer Hall </t>
  </si>
  <si>
    <t>Allen Culp</t>
  </si>
  <si>
    <t>Asgrow 4703</t>
  </si>
  <si>
    <t>Johnny Yancy</t>
  </si>
  <si>
    <t>Pioneer 94Y60</t>
  </si>
  <si>
    <t>Pointer Hall Jr.</t>
  </si>
  <si>
    <t>Terry Simpson</t>
  </si>
  <si>
    <t>DKN46-51</t>
  </si>
  <si>
    <t>Glenn Kale</t>
  </si>
  <si>
    <t>90 lb K</t>
  </si>
  <si>
    <t>250 lb 0-18-36</t>
  </si>
  <si>
    <t>36 oz Round Up/3.5 oz Envive</t>
  </si>
  <si>
    <t>40 oz Sequence</t>
  </si>
  <si>
    <t>Karate Z 1.8 oz 2x</t>
  </si>
  <si>
    <t>6 oz Quadris 2x</t>
  </si>
  <si>
    <t>Roundup/Valor</t>
  </si>
  <si>
    <t>Prefix Post</t>
  </si>
  <si>
    <t xml:space="preserve">Tundra </t>
  </si>
  <si>
    <t>Quardris</t>
  </si>
  <si>
    <t>60 units Potash</t>
  </si>
  <si>
    <t>Touchdown</t>
  </si>
  <si>
    <t>Karate 2x</t>
  </si>
  <si>
    <t>10-60-120</t>
  </si>
  <si>
    <t xml:space="preserve">Valor </t>
  </si>
  <si>
    <t>Dual/Round Up</t>
  </si>
  <si>
    <t>Cruiser Max/Optimize</t>
  </si>
  <si>
    <t xml:space="preserve">Headline </t>
  </si>
  <si>
    <t>Furrow every 3-4 days</t>
  </si>
  <si>
    <t>Trilene</t>
  </si>
  <si>
    <t>15 inch</t>
  </si>
  <si>
    <t>Mustang Max</t>
  </si>
  <si>
    <t xml:space="preserve">6 oz Quadris </t>
  </si>
  <si>
    <t>57 lb</t>
  </si>
  <si>
    <t>0-60-60</t>
  </si>
  <si>
    <t>Apron Max/Moly/Cruiser</t>
  </si>
  <si>
    <t>90 units K</t>
  </si>
  <si>
    <t>Prefix/glyphosate</t>
  </si>
  <si>
    <t>32 oz glyphosate 2x</t>
  </si>
  <si>
    <t>Furrow 8x</t>
  </si>
  <si>
    <t>60 units K</t>
  </si>
  <si>
    <t>Glyphosate/8 oz Flexstar</t>
  </si>
  <si>
    <t>Tundra 2x/Steward</t>
  </si>
  <si>
    <t>60 lbs K</t>
  </si>
  <si>
    <t>Round Up</t>
  </si>
  <si>
    <t>Mustang Max 2x</t>
  </si>
  <si>
    <t xml:space="preserve">Coron </t>
  </si>
  <si>
    <t>56 lb</t>
  </si>
  <si>
    <t>175 lb 0-20-30</t>
  </si>
  <si>
    <t>Valor 202</t>
  </si>
  <si>
    <t>17 inch</t>
  </si>
  <si>
    <t>120 units Potash/60 units P</t>
  </si>
  <si>
    <t>Round Up/Dicamba burndown</t>
  </si>
  <si>
    <t>Furrow 6x</t>
  </si>
  <si>
    <t xml:space="preserve">Seeding Rate/Acre </t>
  </si>
  <si>
    <t xml:space="preserve">Foreign Matter </t>
  </si>
  <si>
    <t>Gregory Baltz/Howard Thielemier</t>
  </si>
  <si>
    <t xml:space="preserve">Blake Goodman </t>
  </si>
  <si>
    <t>Pointer Hall Jr</t>
  </si>
  <si>
    <t>Rodney Schimming</t>
  </si>
  <si>
    <t xml:space="preserve">Brad French </t>
  </si>
  <si>
    <t xml:space="preserve">Pioneer 94Y90 </t>
  </si>
  <si>
    <t>Roy Newsom</t>
  </si>
  <si>
    <t>Terral 49R27</t>
  </si>
  <si>
    <t xml:space="preserve">60 lb </t>
  </si>
  <si>
    <t xml:space="preserve">Sandy Loam </t>
  </si>
  <si>
    <t>Cruiser/Apron Max</t>
  </si>
  <si>
    <t>2 ton chicken litter</t>
  </si>
  <si>
    <t>Round Up Power Max 2x</t>
  </si>
  <si>
    <t xml:space="preserve">Sandy Loam to Silt Loam </t>
  </si>
  <si>
    <t>0-80-180</t>
  </si>
  <si>
    <t xml:space="preserve">Cruiser Max/Apron </t>
  </si>
  <si>
    <t>Ele-Max 2x 1 qt, 2x 2 qt</t>
  </si>
  <si>
    <t>4 ozMustang Max 3x</t>
  </si>
  <si>
    <t>6 oz Quadris 2 x, 6 oz Headline 2x</t>
  </si>
  <si>
    <t>Furrow 10x</t>
  </si>
  <si>
    <t>200 lb 0-18-36</t>
  </si>
  <si>
    <t>Karate Z</t>
  </si>
  <si>
    <t>1 ton chicken litter/100 lb 0-0-60</t>
  </si>
  <si>
    <t>Glyphosate 2x</t>
  </si>
  <si>
    <t>10 inch</t>
  </si>
  <si>
    <t>Apron Max/Cruiser</t>
  </si>
  <si>
    <t>150 lb Potash</t>
  </si>
  <si>
    <t>Round Up/Banvel</t>
  </si>
  <si>
    <t xml:space="preserve">Round up 2x/Dual </t>
  </si>
  <si>
    <t>Furron 4x</t>
  </si>
  <si>
    <t>Lee</t>
  </si>
  <si>
    <t xml:space="preserve">Jeanerette Silt Loam </t>
  </si>
  <si>
    <t xml:space="preserve">Dundee Silt Loam </t>
  </si>
  <si>
    <t xml:space="preserve">Dubbs Sandy Loam </t>
  </si>
  <si>
    <t>Basket Sandy Loam</t>
  </si>
  <si>
    <t xml:space="preserve">Commerce Silt Loam </t>
  </si>
  <si>
    <t>Foley Silt</t>
  </si>
  <si>
    <t xml:space="preserve">Calloway Silt Loam </t>
  </si>
  <si>
    <t>Sharkey Steele Complex</t>
  </si>
  <si>
    <t xml:space="preserve">Herbert Silt Loam </t>
  </si>
  <si>
    <t xml:space="preserve">Convent Silt Loam </t>
  </si>
  <si>
    <t xml:space="preserve">Foley Silt Loam </t>
  </si>
  <si>
    <t xml:space="preserve">Dubbs Silt Loam </t>
  </si>
  <si>
    <t>Seedling Rate/Acre</t>
  </si>
  <si>
    <t>Pre-Emerge Herbicide</t>
  </si>
  <si>
    <t>Post-Emerge Herbicide</t>
  </si>
  <si>
    <t>Adj FM</t>
  </si>
  <si>
    <t>Keith Dooley</t>
  </si>
  <si>
    <t xml:space="preserve">Jerry Fuller </t>
  </si>
  <si>
    <t>USB 74B88</t>
  </si>
  <si>
    <t>Pioneer 84B73</t>
  </si>
  <si>
    <t>Buddy and Eric Leonard</t>
  </si>
  <si>
    <t>DynaGro 34Y36</t>
  </si>
  <si>
    <t>94B73</t>
  </si>
  <si>
    <t>USB 74B78</t>
  </si>
  <si>
    <t>Asgrow 4903</t>
  </si>
  <si>
    <t>Armor 42-M1</t>
  </si>
  <si>
    <t xml:space="preserve">Chris Mans </t>
  </si>
  <si>
    <t xml:space="preserve">Yell </t>
  </si>
  <si>
    <t>Pioneer 84Y80</t>
  </si>
  <si>
    <t>Armor 47-F8</t>
  </si>
  <si>
    <t>Greg Orlicek</t>
  </si>
  <si>
    <t>Lonoke</t>
  </si>
  <si>
    <t>Glyphosate/Prefix-Glyphosate</t>
  </si>
  <si>
    <t>Metho Parathion/Karate</t>
  </si>
  <si>
    <t>Gumbo</t>
  </si>
  <si>
    <t>Round Up/Dual</t>
  </si>
  <si>
    <t>Furrow 11x</t>
  </si>
  <si>
    <t>7 inch twin row</t>
  </si>
  <si>
    <t>1 1/2 ton chicken litter/ 1 qt Quick Boost Ultra/ 3 gal Trisert K</t>
  </si>
  <si>
    <t>28 oz Touchdown</t>
  </si>
  <si>
    <t>28 oz Touchdown 2x</t>
  </si>
  <si>
    <t>2.9 oz Tombstone 3x</t>
  </si>
  <si>
    <t>6 oz Headline 2x</t>
  </si>
  <si>
    <t xml:space="preserve">30 inch </t>
  </si>
  <si>
    <t>250 lb P/200 lb K</t>
  </si>
  <si>
    <t>Glphosate</t>
  </si>
  <si>
    <t>8 inch</t>
  </si>
  <si>
    <t>8oz Metho Parathion/1.5 oz Karate</t>
  </si>
  <si>
    <t>70 lbs</t>
  </si>
  <si>
    <t>0-60-20</t>
  </si>
  <si>
    <t xml:space="preserve">Clay Loam </t>
  </si>
  <si>
    <t>Furrow 2x</t>
  </si>
  <si>
    <t>7.5 inch</t>
  </si>
  <si>
    <t>22 oz Round Up PowerMax</t>
  </si>
  <si>
    <t xml:space="preserve">6 oz Karate </t>
  </si>
  <si>
    <t>8 oz Headline</t>
  </si>
  <si>
    <t xml:space="preserve">Silty Clay Loam </t>
  </si>
  <si>
    <t>100 lb Potash</t>
  </si>
  <si>
    <t>1 qt Round Up 2x</t>
  </si>
  <si>
    <t>1 gal Mustang Max</t>
  </si>
  <si>
    <t>2 tons chicken litter/100 units Potash/60 units P</t>
  </si>
  <si>
    <t>Poly Pipe 5x</t>
  </si>
  <si>
    <t>0-46-100</t>
  </si>
  <si>
    <t>B/P/K/Zn/Mo</t>
  </si>
  <si>
    <t>Flood 3x</t>
  </si>
  <si>
    <t>Fertlizer</t>
  </si>
  <si>
    <t xml:space="preserve">Final Yield (bu/a) </t>
  </si>
  <si>
    <t xml:space="preserve">Mike Hook </t>
  </si>
  <si>
    <t>Richard Morris</t>
  </si>
  <si>
    <t>Jerry Lovrien</t>
  </si>
  <si>
    <t>Rob Roberts</t>
  </si>
  <si>
    <t>Mark Watkins</t>
  </si>
  <si>
    <t>Jason Berry</t>
  </si>
  <si>
    <t>Jason Smith</t>
  </si>
  <si>
    <t>Stephen/Elizabeth Hoskyn</t>
  </si>
  <si>
    <t>Pioneer 94B73</t>
  </si>
  <si>
    <t xml:space="preserve">James Paul Bingham </t>
  </si>
  <si>
    <t xml:space="preserve">Jefferson </t>
  </si>
  <si>
    <t>HBK 4924</t>
  </si>
  <si>
    <t>Arkanasas</t>
  </si>
  <si>
    <t>Asg 4703</t>
  </si>
  <si>
    <t>94M80</t>
  </si>
  <si>
    <t>Joe Hicks</t>
  </si>
  <si>
    <t>Lawrence</t>
  </si>
  <si>
    <t>Morsoy RT4993N</t>
  </si>
  <si>
    <t xml:space="preserve">Lee Walt </t>
  </si>
  <si>
    <t>Armor 53-K3</t>
  </si>
  <si>
    <t>AG 5501</t>
  </si>
  <si>
    <t xml:space="preserve">Price Family Farming </t>
  </si>
  <si>
    <t>Progeny 4706</t>
  </si>
  <si>
    <t>Armor GP490</t>
  </si>
  <si>
    <t>80 lb</t>
  </si>
  <si>
    <t>10-60-20</t>
  </si>
  <si>
    <t>0-75-75</t>
  </si>
  <si>
    <t>48 oz Round Up</t>
  </si>
  <si>
    <t>Poly Pipe 6x</t>
  </si>
  <si>
    <t>50 lb</t>
  </si>
  <si>
    <t>0-50-20</t>
  </si>
  <si>
    <t>1 gal Karate</t>
  </si>
  <si>
    <t>6.2 oz Headline</t>
  </si>
  <si>
    <t>&lt;1</t>
  </si>
  <si>
    <t>8 seed/ft</t>
  </si>
  <si>
    <t>750 lb 0-18-36</t>
  </si>
  <si>
    <t>Glyphosate/Flexstar</t>
  </si>
  <si>
    <t>2x</t>
  </si>
  <si>
    <t xml:space="preserve">Quadris/Quilt </t>
  </si>
  <si>
    <t>Round Up 2x/Sychrony</t>
  </si>
  <si>
    <t>70 lb</t>
  </si>
  <si>
    <t>368 lb 0-24.8-27.6</t>
  </si>
  <si>
    <t>33.7 oz Bost/16.8 oz Borosol</t>
  </si>
  <si>
    <t>8.4 oz Headline</t>
  </si>
  <si>
    <t>5x</t>
  </si>
  <si>
    <t>60 lbs</t>
  </si>
  <si>
    <t>350 lb 0-26-26</t>
  </si>
  <si>
    <t>4x</t>
  </si>
  <si>
    <t>10 seed/ft</t>
  </si>
  <si>
    <t>600 lb 0-18-36</t>
  </si>
  <si>
    <t>3x</t>
  </si>
  <si>
    <t>60 lb</t>
  </si>
  <si>
    <t>200 lb potash-boron/500 lb chicken litter</t>
  </si>
  <si>
    <t>when needed</t>
  </si>
  <si>
    <t>300 lb 0-46-0/300 lb 0-0-60</t>
  </si>
  <si>
    <t>11-8-5/10-0-0/25-0-0</t>
  </si>
  <si>
    <t>1 gal Awaken</t>
  </si>
  <si>
    <t>2 qt Round Up</t>
  </si>
  <si>
    <t>Karate/.75 lb Orthene</t>
  </si>
  <si>
    <t>7x</t>
  </si>
  <si>
    <t>40 lb P/100 lb K</t>
  </si>
  <si>
    <t>10/1/0720040</t>
  </si>
  <si>
    <t xml:space="preserve">Pope </t>
  </si>
  <si>
    <t>Armor 44-R5</t>
  </si>
  <si>
    <t>Ag 4403</t>
  </si>
  <si>
    <t>Herbicide</t>
  </si>
  <si>
    <t>6.4 oz Headline</t>
  </si>
  <si>
    <t>Poly Pipe 9x</t>
  </si>
  <si>
    <t>0-0-80</t>
  </si>
  <si>
    <t>65 lb</t>
  </si>
  <si>
    <t>10-40-90</t>
  </si>
  <si>
    <t xml:space="preserve">Round Up/Dual </t>
  </si>
  <si>
    <t>Broadcast and Hipper Rolled</t>
  </si>
  <si>
    <t>Round Up/Treflan</t>
  </si>
  <si>
    <t xml:space="preserve">64 lb </t>
  </si>
  <si>
    <t>0-45-0</t>
  </si>
  <si>
    <t>22 oz Round Up 3x</t>
  </si>
  <si>
    <t>0-28-55</t>
  </si>
  <si>
    <t xml:space="preserve">Glyphosate/Synchrony </t>
  </si>
  <si>
    <t>24 oz Glyphosate</t>
  </si>
  <si>
    <t>BorPak, HumaPak, Scanner</t>
  </si>
  <si>
    <t>Tombstone</t>
  </si>
  <si>
    <t>Karate 2x, 2 oz Dimilin</t>
  </si>
  <si>
    <t xml:space="preserve">Planting Date </t>
  </si>
  <si>
    <t>Herbicides</t>
  </si>
  <si>
    <t>Fungicde</t>
  </si>
  <si>
    <t>Miosture</t>
  </si>
  <si>
    <t>Michael Fortenberry</t>
  </si>
  <si>
    <t>AG 4403</t>
  </si>
  <si>
    <t>Brenda McAffey</t>
  </si>
  <si>
    <t>Asgrow 4403</t>
  </si>
  <si>
    <t>Armor 44R5</t>
  </si>
  <si>
    <t>Danny Beard</t>
  </si>
  <si>
    <t>Delta King 5567</t>
  </si>
  <si>
    <t xml:space="preserve">Michael Carson </t>
  </si>
  <si>
    <t>Delta King 4763</t>
  </si>
  <si>
    <t>Ricky Johnson</t>
  </si>
  <si>
    <t>Delta King 5366</t>
  </si>
  <si>
    <t xml:space="preserve">John Allen </t>
  </si>
  <si>
    <t>Arsgrow 4801</t>
  </si>
  <si>
    <t>Pioneer 9594</t>
  </si>
  <si>
    <t>John Freeman</t>
  </si>
  <si>
    <t>Armor GP513</t>
  </si>
  <si>
    <t>5.5 beans/ft</t>
  </si>
  <si>
    <t>278 lb 0/50/100</t>
  </si>
  <si>
    <t>Touchdown 2x</t>
  </si>
  <si>
    <t>Methyl</t>
  </si>
  <si>
    <t>9-40-80</t>
  </si>
  <si>
    <t>6x</t>
  </si>
  <si>
    <t>24 oz Round Up 2x</t>
  </si>
  <si>
    <t>Flood 4x</t>
  </si>
  <si>
    <t>Broadcast</t>
  </si>
  <si>
    <t>2 pt Round Up 2x, 6 oz Flexstar</t>
  </si>
  <si>
    <t>Ag Spectrum Nu-Till</t>
  </si>
  <si>
    <t>Nu-Till Liquid</t>
  </si>
  <si>
    <t>54 lb</t>
  </si>
  <si>
    <t>0-45-60</t>
  </si>
  <si>
    <t>8 oz Assure/1 pt Flexstar 2x</t>
  </si>
  <si>
    <t>Broadcast and Hipped</t>
  </si>
  <si>
    <t>L.D. Vaughn</t>
  </si>
  <si>
    <t>White</t>
  </si>
  <si>
    <t>Dennis Haigwood</t>
  </si>
  <si>
    <t>Independence</t>
  </si>
  <si>
    <t>Jacky Reaper</t>
  </si>
  <si>
    <t>Pioneer 93M90</t>
  </si>
  <si>
    <t>Steven Haywood</t>
  </si>
  <si>
    <t>Pioneer 94M70</t>
  </si>
  <si>
    <t>Pioneer 95M80</t>
  </si>
  <si>
    <t>Chris &amp; James Schaefer</t>
  </si>
  <si>
    <t>Armor 47G7</t>
  </si>
  <si>
    <t>50#</t>
  </si>
  <si>
    <t>300# 9-23-30</t>
  </si>
  <si>
    <t xml:space="preserve">Round Up, Select </t>
  </si>
  <si>
    <t>Warrior</t>
  </si>
  <si>
    <t>Polypipe 2x, 10" rain</t>
  </si>
  <si>
    <t>Drilled, 30" beds</t>
  </si>
  <si>
    <t>8" rain</t>
  </si>
  <si>
    <t xml:space="preserve">15" rows </t>
  </si>
  <si>
    <t>70#</t>
  </si>
  <si>
    <t>Pivot 2x</t>
  </si>
  <si>
    <t>Flood 1.5x</t>
  </si>
  <si>
    <t>20-40-90</t>
  </si>
  <si>
    <t>10-60-60</t>
  </si>
  <si>
    <t>1 ton chicken litter</t>
  </si>
  <si>
    <t>Middles 5x</t>
  </si>
  <si>
    <t>Matt Fortenberry</t>
  </si>
  <si>
    <t>60#</t>
  </si>
  <si>
    <t>100# 0-0-60</t>
  </si>
  <si>
    <t>glyphosate</t>
  </si>
  <si>
    <t>rainfall</t>
  </si>
  <si>
    <t>Dee Henderson</t>
  </si>
  <si>
    <t>0-27-54</t>
  </si>
  <si>
    <t>glyphosate 2x, classic</t>
  </si>
  <si>
    <t>Tim Wood</t>
  </si>
  <si>
    <t>John Ellington</t>
  </si>
  <si>
    <t>Larry Ives</t>
  </si>
  <si>
    <t>Jerry Simpson</t>
  </si>
  <si>
    <t>Gary and Dale Shumate</t>
  </si>
  <si>
    <t xml:space="preserve">Clay </t>
  </si>
  <si>
    <t>Asgrow 5959</t>
  </si>
  <si>
    <t>9 seed/row ft</t>
  </si>
  <si>
    <t>Treflan</t>
  </si>
  <si>
    <t>Reflex</t>
  </si>
  <si>
    <t>Asgrow 5944</t>
  </si>
  <si>
    <t>Classic</t>
  </si>
  <si>
    <t xml:space="preserve">Martin Henry </t>
  </si>
  <si>
    <t>100# 0-45-0</t>
  </si>
  <si>
    <t>Touchdown, Prowl</t>
  </si>
  <si>
    <t>Delta King 5995</t>
  </si>
  <si>
    <t>45#</t>
  </si>
  <si>
    <t>250# 0-18-36</t>
  </si>
  <si>
    <t>Dual</t>
  </si>
  <si>
    <t>Asgrow 4702</t>
  </si>
  <si>
    <t>57#</t>
  </si>
  <si>
    <t>68#</t>
  </si>
  <si>
    <t>0-40-60-10</t>
  </si>
  <si>
    <t>Round Up Ultra</t>
  </si>
  <si>
    <t>Round Up, Select</t>
  </si>
  <si>
    <t>62#</t>
  </si>
  <si>
    <t>250# 0-45-90</t>
  </si>
  <si>
    <t xml:space="preserve">Dual </t>
  </si>
  <si>
    <t>Flood 8x</t>
  </si>
  <si>
    <t>19"</t>
  </si>
  <si>
    <t>Gary Shephard</t>
  </si>
  <si>
    <t>Ken Bennett</t>
  </si>
  <si>
    <t>Frank Ellis</t>
  </si>
  <si>
    <t>Tom Jacobs</t>
  </si>
  <si>
    <t xml:space="preserve">Brent Howton </t>
  </si>
  <si>
    <t>Pat Wilkie</t>
  </si>
  <si>
    <t>Vernon Pribble</t>
  </si>
  <si>
    <t xml:space="preserve">Tony Wilkie </t>
  </si>
  <si>
    <t>200# 0-40-60</t>
  </si>
  <si>
    <t>Assure II</t>
  </si>
  <si>
    <t>Delta Pine 3479</t>
  </si>
  <si>
    <t xml:space="preserve">65# </t>
  </si>
  <si>
    <t>200# 0-20-30</t>
  </si>
  <si>
    <t xml:space="preserve">Squadron, Dual </t>
  </si>
  <si>
    <t xml:space="preserve">Select </t>
  </si>
  <si>
    <t>Flood 5x</t>
  </si>
  <si>
    <t>43#</t>
  </si>
  <si>
    <t>Round Up, Dual, Python</t>
  </si>
  <si>
    <t>Blazer</t>
  </si>
  <si>
    <t>Tracer</t>
  </si>
  <si>
    <t>Flood 6x</t>
  </si>
  <si>
    <t>Lannate</t>
  </si>
  <si>
    <t xml:space="preserve">Storm </t>
  </si>
  <si>
    <t>HBK 5991</t>
  </si>
  <si>
    <t>400# 0-20-30</t>
  </si>
  <si>
    <t>Frontier, Treflan, Sceptor</t>
  </si>
  <si>
    <t xml:space="preserve">52# </t>
  </si>
  <si>
    <t>Classic, 24DB</t>
  </si>
  <si>
    <t>22"</t>
  </si>
  <si>
    <t>Pioneer 95B32</t>
  </si>
  <si>
    <t>150# 0-0-60, 150# 0-46-60</t>
  </si>
  <si>
    <t>DPL 47485</t>
  </si>
  <si>
    <t>7.5 "</t>
  </si>
  <si>
    <t>Asgrow 4922</t>
  </si>
  <si>
    <t>Flexstar, Select</t>
  </si>
  <si>
    <t>7.5"</t>
  </si>
  <si>
    <t>65#</t>
  </si>
  <si>
    <t>Vitavax M</t>
  </si>
  <si>
    <t xml:space="preserve">Round Up, Blazer, Select </t>
  </si>
  <si>
    <t xml:space="preserve">Select, Blazer  </t>
  </si>
  <si>
    <t>Arkansas</t>
  </si>
  <si>
    <t>St Francis</t>
  </si>
  <si>
    <t>19 "</t>
  </si>
  <si>
    <t>15 "</t>
  </si>
  <si>
    <t>30 "</t>
  </si>
  <si>
    <t>10 "</t>
  </si>
  <si>
    <t xml:space="preserve">Round Up/Dual/Clarity </t>
  </si>
  <si>
    <t>7 "</t>
  </si>
  <si>
    <t>Henry F"</t>
  </si>
  <si>
    <t>38 "</t>
  </si>
  <si>
    <t>13.3 "</t>
  </si>
  <si>
    <t>38 " beds</t>
  </si>
  <si>
    <t>17 "</t>
  </si>
  <si>
    <t>9 "</t>
  </si>
  <si>
    <t>9.5 "</t>
  </si>
  <si>
    <t>8 " on 40 " beds</t>
  </si>
  <si>
    <t>twin on 30 " beds</t>
  </si>
  <si>
    <t>38 " twin row</t>
  </si>
  <si>
    <t>twin row on 30 " beds</t>
  </si>
  <si>
    <t>0-46-0 &amp; 0-0-60 variable rate/5 ton chicken litter</t>
  </si>
  <si>
    <t>38 " twin</t>
  </si>
  <si>
    <t>30 " beds</t>
  </si>
  <si>
    <t>Furrow, 38 ", every middle, 5-6 day sched, 11 times</t>
  </si>
  <si>
    <t>Twin on 38 "</t>
  </si>
  <si>
    <t>40 "</t>
  </si>
  <si>
    <t>David Fowler</t>
  </si>
  <si>
    <t>Martin Ahrent &amp; Sons</t>
  </si>
  <si>
    <t xml:space="preserve">Bobby Jackson </t>
  </si>
  <si>
    <t>Ronald Davenport</t>
  </si>
  <si>
    <t xml:space="preserve">Robbie Horton </t>
  </si>
  <si>
    <t>Bobby Ray</t>
  </si>
  <si>
    <t>55#</t>
  </si>
  <si>
    <t>175# 0-26-26</t>
  </si>
  <si>
    <t>Delta King 5961</t>
  </si>
  <si>
    <t xml:space="preserve">200# 0-24-24, 1 ton turkey litter </t>
  </si>
  <si>
    <t>Flood 2x</t>
  </si>
  <si>
    <t>Pioneer 93B82</t>
  </si>
  <si>
    <t>75#</t>
  </si>
  <si>
    <t xml:space="preserve">Squadron, Prowl </t>
  </si>
  <si>
    <t>Methyl Parathion</t>
  </si>
  <si>
    <t>56#</t>
  </si>
  <si>
    <t>Flexstar</t>
  </si>
  <si>
    <t xml:space="preserve">Quadris </t>
  </si>
  <si>
    <t>Delta King 5661</t>
  </si>
  <si>
    <t>58#</t>
  </si>
  <si>
    <t>Flood 32x</t>
  </si>
  <si>
    <t>Delta King 4762</t>
  </si>
  <si>
    <t>200# 9-36-72</t>
  </si>
  <si>
    <t>Tim Smith</t>
  </si>
  <si>
    <t>Potassium</t>
  </si>
  <si>
    <t>10"</t>
  </si>
  <si>
    <t>Delta King 4868</t>
  </si>
  <si>
    <t>53#</t>
  </si>
  <si>
    <t>125# 8-26-26</t>
  </si>
  <si>
    <t>Apron, Vitatvax</t>
  </si>
  <si>
    <t xml:space="preserve">Scott Matthews </t>
  </si>
  <si>
    <t>Morsoy 5252</t>
  </si>
  <si>
    <t>63#</t>
  </si>
  <si>
    <t>0-100-120</t>
  </si>
  <si>
    <t>Roundup Weathermax 2x</t>
  </si>
  <si>
    <t xml:space="preserve">Assure II, Flexstar </t>
  </si>
  <si>
    <t>Johnny Distretti</t>
  </si>
  <si>
    <t>72#</t>
  </si>
  <si>
    <t>0-40-60, Boron</t>
  </si>
  <si>
    <t>glyphosate 2x</t>
  </si>
  <si>
    <t>Dallas Roberts</t>
  </si>
  <si>
    <t>Roger Martin</t>
  </si>
  <si>
    <t>Hartz 4884</t>
  </si>
  <si>
    <t>52#</t>
  </si>
  <si>
    <t>Armor 47-G7</t>
  </si>
  <si>
    <t>11-37-0</t>
  </si>
  <si>
    <t>Asana XL</t>
  </si>
  <si>
    <t>Anand</t>
  </si>
  <si>
    <t>300# 0-26-26</t>
  </si>
  <si>
    <t>Pivot 4x</t>
  </si>
  <si>
    <t>Pivot 5x</t>
  </si>
  <si>
    <t>Seeding Rate/Ac</t>
  </si>
  <si>
    <t>Pre Plant Herbicide</t>
  </si>
  <si>
    <t>Pre Emergence Herbicide</t>
  </si>
  <si>
    <t>Post Emergence Herbicide</t>
  </si>
  <si>
    <t>Final Yield (bu/ac)</t>
  </si>
  <si>
    <t>Yield (bu/ac)</t>
  </si>
  <si>
    <t>Division</t>
  </si>
  <si>
    <t>Garrett &amp; Kenny Qualls</t>
  </si>
  <si>
    <t xml:space="preserve">Craighead </t>
  </si>
  <si>
    <t xml:space="preserve">Pioneer 94Y70   </t>
  </si>
  <si>
    <t>Cruiser Maxx</t>
  </si>
  <si>
    <t>200# Potash, 100# Potassium</t>
  </si>
  <si>
    <t>Stratego YLD</t>
  </si>
  <si>
    <t>Northeast Delta</t>
  </si>
  <si>
    <t>Pioneer 46T21</t>
  </si>
  <si>
    <t>80#</t>
  </si>
  <si>
    <t xml:space="preserve">Heavy Silt Loam </t>
  </si>
  <si>
    <t>Cruiser Maxx, Optimize, BioForge</t>
  </si>
  <si>
    <t xml:space="preserve">Round Up, Dual </t>
  </si>
  <si>
    <t>Tombstone, Sniper, Reaper</t>
  </si>
  <si>
    <t>Brigade</t>
  </si>
  <si>
    <t xml:space="preserve">Casey Hook </t>
  </si>
  <si>
    <t>Headline Amp</t>
  </si>
  <si>
    <t>16x</t>
  </si>
  <si>
    <t>Drilled 7.5"</t>
  </si>
  <si>
    <t>Twin Row 38"</t>
  </si>
  <si>
    <t>AG 4632</t>
  </si>
  <si>
    <t xml:space="preserve">Boron </t>
  </si>
  <si>
    <t xml:space="preserve">Fierce </t>
  </si>
  <si>
    <t>Prevathion</t>
  </si>
  <si>
    <t>Every 5-6 days</t>
  </si>
  <si>
    <t>Every 4-5 days</t>
  </si>
  <si>
    <t>Northeast</t>
  </si>
  <si>
    <t>Pioneer 47T36</t>
  </si>
  <si>
    <t xml:space="preserve">Fine Sandy Loam </t>
  </si>
  <si>
    <t>Allegiance, Gaucho 600, PPST 2030 Green, Evergol Engergy</t>
  </si>
  <si>
    <t>0-30-90, 1# Boron</t>
  </si>
  <si>
    <t>Brad French</t>
  </si>
  <si>
    <t>Pioneer Treatment</t>
  </si>
  <si>
    <t>62# 0-46-0, 80# 0-0-60, 200# Litter Pellets</t>
  </si>
  <si>
    <t>Reinforcer, N-Pact, Black Label, Radiate</t>
  </si>
  <si>
    <t>3 gal Reinforcer K</t>
  </si>
  <si>
    <t>Round UP</t>
  </si>
  <si>
    <t>Belt</t>
  </si>
  <si>
    <t>Weekly</t>
  </si>
  <si>
    <t>Bruce Catt</t>
  </si>
  <si>
    <t>Tim Fisher</t>
  </si>
  <si>
    <t>300# 9/18/40</t>
  </si>
  <si>
    <t>Quadris Top</t>
  </si>
  <si>
    <t>Pioneer 94Y23</t>
  </si>
  <si>
    <t xml:space="preserve">Crowley Silt Loam </t>
  </si>
  <si>
    <t>Optimize, Cruiser Maxx</t>
  </si>
  <si>
    <t>200# 0-0-60</t>
  </si>
  <si>
    <t xml:space="preserve">Valor, Prowl </t>
  </si>
  <si>
    <t xml:space="preserve">Round Up, Prefix </t>
  </si>
  <si>
    <t>Brigade, Prevathion</t>
  </si>
  <si>
    <t>Approach</t>
  </si>
  <si>
    <t xml:space="preserve">Mark Ahrent </t>
  </si>
  <si>
    <t>Pioneer 94Y82</t>
  </si>
  <si>
    <t>Apron Max, MolyB</t>
  </si>
  <si>
    <t>Variable Rate K</t>
  </si>
  <si>
    <t xml:space="preserve">Round Up Powermax, Classic </t>
  </si>
  <si>
    <t>Andrew Jones</t>
  </si>
  <si>
    <t>Croplan 4923</t>
  </si>
  <si>
    <t>Warden CX</t>
  </si>
  <si>
    <t>0-62-58</t>
  </si>
  <si>
    <t>Round Up Powermax</t>
  </si>
  <si>
    <t>Stratego YLD, Priaxor</t>
  </si>
  <si>
    <t>Drill 7.5"</t>
  </si>
  <si>
    <t>Kevin Carpenter</t>
  </si>
  <si>
    <t>47X12</t>
  </si>
  <si>
    <t xml:space="preserve">RR </t>
  </si>
  <si>
    <t>3 per row ft</t>
  </si>
  <si>
    <t>Crop Karb, 1# Sugar</t>
  </si>
  <si>
    <t>Baythroid</t>
  </si>
  <si>
    <t>Domark</t>
  </si>
  <si>
    <t>White River Basin</t>
  </si>
  <si>
    <t xml:space="preserve">Drew Haigwood </t>
  </si>
  <si>
    <t xml:space="preserve">2 tons litter, Potash </t>
  </si>
  <si>
    <t>Round Up, Reflex</t>
  </si>
  <si>
    <t>Drill 6.5"</t>
  </si>
  <si>
    <t xml:space="preserve">Woodruff </t>
  </si>
  <si>
    <t>Cruiser Maxx Delta Seed Coat</t>
  </si>
  <si>
    <t>0-36-72</t>
  </si>
  <si>
    <t>Valor, Round Up Max</t>
  </si>
  <si>
    <t xml:space="preserve">Round Up Max + Flexstar, Round Up Max + Blazer, Metolachlor </t>
  </si>
  <si>
    <t xml:space="preserve">Quadris TSP, Domark </t>
  </si>
  <si>
    <t>Charles Gallowat</t>
  </si>
  <si>
    <t>Monty's Agrihance R</t>
  </si>
  <si>
    <t xml:space="preserve">Phillips </t>
  </si>
  <si>
    <t>Zidua</t>
  </si>
  <si>
    <t xml:space="preserve">Prefix, Python, Touchdown </t>
  </si>
  <si>
    <t xml:space="preserve">Pyrethroid </t>
  </si>
  <si>
    <t>John Mayo</t>
  </si>
  <si>
    <t>90# Potassium, 60# Phosphorus, 2 tons litter</t>
  </si>
  <si>
    <t xml:space="preserve">Acephate </t>
  </si>
  <si>
    <t>Domark 2x</t>
  </si>
  <si>
    <t>Ronnie George</t>
  </si>
  <si>
    <t>Stine 4782</t>
  </si>
  <si>
    <t>80 units Potassium</t>
  </si>
  <si>
    <t xml:space="preserve">Glyphosate, Dual </t>
  </si>
  <si>
    <t xml:space="preserve">Quadris Top </t>
  </si>
  <si>
    <t>Phil Hall</t>
  </si>
  <si>
    <t>1 application</t>
  </si>
  <si>
    <t>Kevin Gerlach</t>
  </si>
  <si>
    <t>200# Potassium</t>
  </si>
  <si>
    <t>Prefix Touchdown</t>
  </si>
  <si>
    <t>Besiege</t>
  </si>
  <si>
    <t>7"</t>
  </si>
  <si>
    <t>Glenn Keffer</t>
  </si>
  <si>
    <t>2 tons litter</t>
  </si>
  <si>
    <t>Fierce</t>
  </si>
  <si>
    <t>Jerry Fuller</t>
  </si>
  <si>
    <t>USG 73E88</t>
  </si>
  <si>
    <t>Optimize, MolyB</t>
  </si>
  <si>
    <t>80# Potassium</t>
  </si>
  <si>
    <t xml:space="preserve">Prefix, Glysophate, Dual </t>
  </si>
  <si>
    <t>Drilled 7"</t>
  </si>
  <si>
    <t>USG 74B81</t>
  </si>
  <si>
    <t>100# Potassium</t>
  </si>
  <si>
    <t>Paraquat</t>
  </si>
  <si>
    <t>Prefix, Glysophate</t>
  </si>
  <si>
    <t xml:space="preserve">Pointer Hall Jr. </t>
  </si>
  <si>
    <t>Pioneer 94Y80</t>
  </si>
  <si>
    <t>Pivot 6x</t>
  </si>
  <si>
    <t xml:space="preserve">Central &amp; Grand Prairie </t>
  </si>
  <si>
    <t>Seed Shield, Helena First Up</t>
  </si>
  <si>
    <t>300# 0-18-36, 2 tons litter, 200# Urea</t>
  </si>
  <si>
    <t xml:space="preserve">Round Up, Canopy, Dual </t>
  </si>
  <si>
    <t xml:space="preserve">Belt </t>
  </si>
  <si>
    <t xml:space="preserve">Stratego Yld </t>
  </si>
  <si>
    <t>S&amp;D Farm Partnership</t>
  </si>
  <si>
    <t>Asgrow 4633</t>
  </si>
  <si>
    <t xml:space="preserve">Innoculant </t>
  </si>
  <si>
    <t>1 ton litter</t>
  </si>
  <si>
    <t>Round Up Max</t>
  </si>
  <si>
    <t>Acephate</t>
  </si>
  <si>
    <t>Brain Roth</t>
  </si>
  <si>
    <t>Seed Shield, Cruiser Maxx, Dynasty</t>
  </si>
  <si>
    <t xml:space="preserve">Megafol, ENC, Coron </t>
  </si>
  <si>
    <t>Round Up, Flexstar, Reap, Select</t>
  </si>
  <si>
    <t>Taylor Burdett</t>
  </si>
  <si>
    <t xml:space="preserve">Silt/Sandy Loam </t>
  </si>
  <si>
    <t>VRT</t>
  </si>
  <si>
    <t>Round Up, Flexstar</t>
  </si>
  <si>
    <t>Quadris, Superfact</t>
  </si>
  <si>
    <t>Every 9-10 days, 8x</t>
  </si>
  <si>
    <t xml:space="preserve">Broadstrike, Dual </t>
  </si>
  <si>
    <t xml:space="preserve">Furrow  </t>
  </si>
  <si>
    <t>280#  0-60-90</t>
  </si>
  <si>
    <t>Round Up Max, Resource</t>
  </si>
  <si>
    <t>Pivot 3x</t>
  </si>
  <si>
    <t xml:space="preserve">Randolph </t>
  </si>
  <si>
    <t xml:space="preserve">Arkansas </t>
  </si>
  <si>
    <t xml:space="preserve">Monroe </t>
  </si>
  <si>
    <t>Lime, 0-40-60</t>
  </si>
  <si>
    <t>Select, Glystar Plus, Assure, Reflex</t>
  </si>
  <si>
    <t>Perry</t>
  </si>
  <si>
    <t xml:space="preserve"> </t>
  </si>
  <si>
    <t>Molasses/Bioforge/Foliar Blend/Coron/Enhance</t>
  </si>
  <si>
    <t>Vigestol - 1 pt./A, Flexstar - 12 oz./A, Touchdown - 22 o./A</t>
  </si>
  <si>
    <t>Heath Whitmore</t>
  </si>
  <si>
    <t>Asgrow 4433</t>
  </si>
  <si>
    <t>400# 0-18-36</t>
  </si>
  <si>
    <t>Round Up Power Max, Verdict, Zidua</t>
  </si>
  <si>
    <t>Round Up Power Max, Flexstar</t>
  </si>
  <si>
    <t>Every 10 days starting in mid June</t>
  </si>
  <si>
    <t>Armor 4408</t>
  </si>
  <si>
    <t>Equity</t>
  </si>
  <si>
    <t>0-60-90</t>
  </si>
  <si>
    <t>Renforce K, Borosol 10</t>
  </si>
  <si>
    <t>Round Up Power Max</t>
  </si>
  <si>
    <t>Gene Prislovsky</t>
  </si>
  <si>
    <t>Pioneer 57002</t>
  </si>
  <si>
    <t>Crop Karb</t>
  </si>
  <si>
    <t>36"</t>
  </si>
  <si>
    <t>Twin Row 36"</t>
  </si>
  <si>
    <t>Twin Row 10"</t>
  </si>
  <si>
    <t>Dale Leder</t>
  </si>
  <si>
    <t>Asgrow 5632</t>
  </si>
  <si>
    <t>Perc Plus</t>
  </si>
  <si>
    <t>Row 5x</t>
  </si>
  <si>
    <t xml:space="preserve">East Central Delta </t>
  </si>
  <si>
    <t>Kotton Guest</t>
  </si>
  <si>
    <t>Asgrow 4533</t>
  </si>
  <si>
    <t xml:space="preserve">Henry Silt Loam </t>
  </si>
  <si>
    <t xml:space="preserve">80# Potash </t>
  </si>
  <si>
    <t>Prefix, Glyphosatee</t>
  </si>
  <si>
    <t>Fungicide at R3</t>
  </si>
  <si>
    <t xml:space="preserve">Blake Culp </t>
  </si>
  <si>
    <t>Prefix, Python, Touchdown</t>
  </si>
  <si>
    <t xml:space="preserve">Mike Taylor Jr. </t>
  </si>
  <si>
    <t xml:space="preserve">Tunica Silt Loam </t>
  </si>
  <si>
    <t xml:space="preserve">60# Potash </t>
  </si>
  <si>
    <t>Prefix, Touchdown</t>
  </si>
  <si>
    <t xml:space="preserve">John King </t>
  </si>
  <si>
    <t xml:space="preserve">100# Potash </t>
  </si>
  <si>
    <t>Insecticide at R3</t>
  </si>
  <si>
    <t>Coleman Storey</t>
  </si>
  <si>
    <t xml:space="preserve">Loring Silt </t>
  </si>
  <si>
    <t>40 units P, 60 units K</t>
  </si>
  <si>
    <t>Foliar K at R3</t>
  </si>
  <si>
    <t xml:space="preserve">John King Jr. </t>
  </si>
  <si>
    <t>Stine 4928</t>
  </si>
  <si>
    <t>90#</t>
  </si>
  <si>
    <t xml:space="preserve">Newellton Silt Loam </t>
  </si>
  <si>
    <t xml:space="preserve">Apron </t>
  </si>
  <si>
    <t xml:space="preserve">Liberty </t>
  </si>
  <si>
    <t xml:space="preserve">Southeast Delta </t>
  </si>
  <si>
    <t>Robert Dunavant Jr</t>
  </si>
  <si>
    <t xml:space="preserve">Chicot </t>
  </si>
  <si>
    <t xml:space="preserve">Sharkey Loam </t>
  </si>
  <si>
    <t>Matt &amp; Lisa Fortenberry</t>
  </si>
  <si>
    <t xml:space="preserve">Sharkey Clay </t>
  </si>
  <si>
    <t xml:space="preserve">Seed Shield, First Up </t>
  </si>
  <si>
    <t>Variable Rate P &amp; K</t>
  </si>
  <si>
    <t>Latigo, Round Up, Valor</t>
  </si>
  <si>
    <t>Brigade, Indigo</t>
  </si>
  <si>
    <t>Twin 38"</t>
  </si>
  <si>
    <t>Earl Bennett</t>
  </si>
  <si>
    <t>0-40-90</t>
  </si>
  <si>
    <t>Orthene</t>
  </si>
  <si>
    <t>Armor 47R13</t>
  </si>
  <si>
    <t>Desha Clay</t>
  </si>
  <si>
    <t xml:space="preserve">80# Urea </t>
  </si>
  <si>
    <t xml:space="preserve">ENC, Coron </t>
  </si>
  <si>
    <t>10-0-10, ENC</t>
  </si>
  <si>
    <t>Gromoxone, Authority</t>
  </si>
  <si>
    <t>Felix Smart</t>
  </si>
  <si>
    <t>HBK 4850</t>
  </si>
  <si>
    <t>Poncho Votivo</t>
  </si>
  <si>
    <t>0-50-100</t>
  </si>
  <si>
    <t xml:space="preserve">Metolachlor </t>
  </si>
  <si>
    <t>Liberty, Metolachlor</t>
  </si>
  <si>
    <t>Orthene, Leverage</t>
  </si>
  <si>
    <t>Furrow every 6-7 days</t>
  </si>
  <si>
    <t>James Hill</t>
  </si>
  <si>
    <t>First Shot, 2, 4-D</t>
  </si>
  <si>
    <t xml:space="preserve">Round Up, Metolachlor </t>
  </si>
  <si>
    <t>Stratego Yld, Proline</t>
  </si>
  <si>
    <t>Every 10-12 days (8x)</t>
  </si>
  <si>
    <t>James Bilberry Jr</t>
  </si>
  <si>
    <t>Pioneer Y82</t>
  </si>
  <si>
    <t>Apron Maxx</t>
  </si>
  <si>
    <t>P &amp; K</t>
  </si>
  <si>
    <t xml:space="preserve">Desha </t>
  </si>
  <si>
    <t xml:space="preserve">55# </t>
  </si>
  <si>
    <t xml:space="preserve">Black Label, Boron </t>
  </si>
  <si>
    <t xml:space="preserve">Tommy &amp; Clay Poole </t>
  </si>
  <si>
    <t>AgVenture 47A3</t>
  </si>
  <si>
    <t>Security Plus, Optimize</t>
  </si>
  <si>
    <t xml:space="preserve">Variable Rate TSP and Potash </t>
  </si>
  <si>
    <t>Delstar Yield Pro</t>
  </si>
  <si>
    <t>Round Up, Latigo, Leadoff</t>
  </si>
  <si>
    <t>Round Up, Stalwart</t>
  </si>
  <si>
    <t>Round Up, Classic</t>
  </si>
  <si>
    <t>Stratego Yld</t>
  </si>
  <si>
    <t>Mike Brown</t>
  </si>
  <si>
    <t>Cruiser Maxx, Optimize</t>
  </si>
  <si>
    <t>3 tons chicken litter</t>
  </si>
  <si>
    <t>10-0-18</t>
  </si>
  <si>
    <t>Prefix, Round Up Powermax</t>
  </si>
  <si>
    <t>Jason Towe</t>
  </si>
  <si>
    <t xml:space="preserve">Calhoun Silt Loam </t>
  </si>
  <si>
    <t>1000# Top Choice, Agro Culture</t>
  </si>
  <si>
    <t>Strive</t>
  </si>
  <si>
    <t>Fierce, Round Up Power Max</t>
  </si>
  <si>
    <t>Zidua, Round Up Powermax, Cobra</t>
  </si>
  <si>
    <t>Row</t>
  </si>
  <si>
    <t>Cruiser Maxx, MolyB</t>
  </si>
  <si>
    <t>0-0-50</t>
  </si>
  <si>
    <t>Acephate, Prevathon</t>
  </si>
  <si>
    <t xml:space="preserve">Western </t>
  </si>
  <si>
    <t>Cameron Southand</t>
  </si>
  <si>
    <t>10-46-0</t>
  </si>
  <si>
    <t>Metolachlor</t>
  </si>
  <si>
    <t>Flexstar, Round Up</t>
  </si>
  <si>
    <t xml:space="preserve">Stratego </t>
  </si>
  <si>
    <t xml:space="preserve">Conventional </t>
  </si>
  <si>
    <t>UA4910</t>
  </si>
  <si>
    <t>Conv</t>
  </si>
  <si>
    <t xml:space="preserve">Coushatta Silty Clay Loam </t>
  </si>
  <si>
    <t>Cruiser Max, Inoculant</t>
  </si>
  <si>
    <t>200# Urea, 75# DAP, 50# Ammonium Sulfate, 50# Potash</t>
  </si>
  <si>
    <t>Round Up, Zidua, Verdict</t>
  </si>
  <si>
    <t>Kenny Holt</t>
  </si>
  <si>
    <t>Progeny 4910</t>
  </si>
  <si>
    <t xml:space="preserve">Treflan </t>
  </si>
  <si>
    <t xml:space="preserve">Select Storm </t>
  </si>
  <si>
    <t xml:space="preserve">Sidney Norwood </t>
  </si>
  <si>
    <t>60# K</t>
  </si>
  <si>
    <t>Triflurion</t>
  </si>
  <si>
    <t>100 Bushels</t>
  </si>
  <si>
    <t>Matt &amp; SherrieKay Miles</t>
  </si>
  <si>
    <t>Verdict, Phase II</t>
  </si>
  <si>
    <t>Prefix, Round Up</t>
  </si>
  <si>
    <t>Weekly 9x</t>
  </si>
  <si>
    <t xml:space="preserve">18-46-0, 2 ton poultry litter </t>
  </si>
  <si>
    <t>Nelson Crow</t>
  </si>
  <si>
    <t>Pioneer 93Y92</t>
  </si>
  <si>
    <t xml:space="preserve">Rilla Silt Loam </t>
  </si>
  <si>
    <t>100# Urea</t>
  </si>
  <si>
    <t>N-Pac, table sugar</t>
  </si>
  <si>
    <t>Glyphosate, Zidua</t>
  </si>
  <si>
    <t>Acephate, Fastac</t>
  </si>
  <si>
    <t xml:space="preserve">Dimlin, Beseige, Fastac </t>
  </si>
  <si>
    <t>Weekly 6x</t>
  </si>
  <si>
    <r>
      <t>P - 100 lbs./A + K</t>
    </r>
    <r>
      <rPr>
        <vertAlign val="subscript"/>
        <sz val="14"/>
        <rFont val="Calibri"/>
        <family val="2"/>
        <scheme val="minor"/>
      </rPr>
      <t>2</t>
    </r>
    <r>
      <rPr>
        <sz val="14"/>
        <rFont val="Calibri"/>
        <family val="2"/>
        <scheme val="minor"/>
      </rPr>
      <t>O - 100 lbs./A</t>
    </r>
  </si>
  <si>
    <t>(Producer reported yld, missing data still)</t>
  </si>
  <si>
    <t>1-Northeast Delta</t>
  </si>
  <si>
    <t>2-Northeast</t>
  </si>
  <si>
    <t>4- Grand Prairie</t>
  </si>
  <si>
    <t>equity/optimize/concensus</t>
  </si>
  <si>
    <t>200 lb litter pellets,75 lb ESN,200 lb AM Sulfate</t>
  </si>
  <si>
    <t>Re-Nforce K, N-pact, Black Label Zinc</t>
  </si>
  <si>
    <t>Sharpen, Warrant</t>
  </si>
  <si>
    <t>Glyphosate, Warrant</t>
  </si>
  <si>
    <t>Acephate, mustang Max</t>
  </si>
  <si>
    <t>Stratego Yield, Priaxor</t>
  </si>
  <si>
    <t>11 irrigations</t>
  </si>
  <si>
    <t>Robert G Bevis Jr</t>
  </si>
  <si>
    <t>seed shield</t>
  </si>
  <si>
    <t>Gramonxone, Envive, surfactant</t>
  </si>
  <si>
    <t>burndown w/Roundup, 2-4D, Lead off</t>
  </si>
  <si>
    <t>Stratego, 80/20 Surfactant</t>
  </si>
  <si>
    <t>furrow 7/8/14, 7/18/14</t>
  </si>
  <si>
    <t>7- Western</t>
  </si>
  <si>
    <t>8 - Conventional</t>
  </si>
  <si>
    <t>Jonathan &amp; Bob Driver</t>
  </si>
  <si>
    <t>Hutchinson</t>
  </si>
  <si>
    <t>Cruiser Max, Moly</t>
  </si>
  <si>
    <t>Coron 10-0-10@1 gal/acre</t>
  </si>
  <si>
    <t>Valor &amp; Sharpen, Gramoxone</t>
  </si>
  <si>
    <t>Prefix Select</t>
  </si>
  <si>
    <t>Roundup, Prefix, First Rate</t>
  </si>
  <si>
    <t>8 oz Quadris Top</t>
  </si>
  <si>
    <t>Pivot, 5 revolutions at .8 inch</t>
  </si>
  <si>
    <t>Armor 49-C3</t>
  </si>
  <si>
    <t>clay</t>
  </si>
  <si>
    <t>Gangster, Glyphosate</t>
  </si>
  <si>
    <t>150# 46-0-0</t>
  </si>
  <si>
    <t>Clethodim, Prefix</t>
  </si>
  <si>
    <t>Fastac</t>
  </si>
  <si>
    <t>3 times</t>
  </si>
  <si>
    <t>Nick Moore</t>
  </si>
  <si>
    <t>Conway</t>
  </si>
  <si>
    <t>3 tons Poultry Litter 5/1/14</t>
  </si>
  <si>
    <t>Roundup and 2,4D burndown</t>
  </si>
  <si>
    <t>Gramoxone, Valor</t>
  </si>
  <si>
    <t>Roundup, Warrant</t>
  </si>
  <si>
    <t>Stratego YLD at R3</t>
  </si>
  <si>
    <t>6 passes with Pivot</t>
  </si>
  <si>
    <t>6-Southeast</t>
  </si>
  <si>
    <t>Shawn Decker</t>
  </si>
  <si>
    <t>silt loam</t>
  </si>
  <si>
    <t>Dual, Glyphosate</t>
  </si>
  <si>
    <t>6 times</t>
  </si>
  <si>
    <t>Pioneer 48T53</t>
  </si>
  <si>
    <t>Cruiser Max, Apron Max</t>
  </si>
  <si>
    <t>250# 0-26-26, 150# urea</t>
  </si>
  <si>
    <t>4 times</t>
  </si>
  <si>
    <t>Sharon Crow</t>
  </si>
  <si>
    <t>Pioneer 48T52</t>
  </si>
  <si>
    <t>Priaxor x2</t>
  </si>
  <si>
    <t>Matt Miles</t>
  </si>
  <si>
    <t>Pioneer 45T11</t>
  </si>
  <si>
    <t>Cruiser max, First Up innoc</t>
  </si>
  <si>
    <t>1.3 tons chicken litter, 120 units k, 80 lb hydrahume</t>
  </si>
  <si>
    <t>Coron 10-0-10</t>
  </si>
  <si>
    <t>Leadoff, Roundup, 2,4D</t>
  </si>
  <si>
    <t>Verdict, Zidua</t>
  </si>
  <si>
    <t>Roundup, Flexstar</t>
  </si>
  <si>
    <t>Intrepid,Tundra</t>
  </si>
  <si>
    <t>Sherrie Miles</t>
  </si>
  <si>
    <t>Avicta Complete, Vanlt xp</t>
  </si>
  <si>
    <t>2 tons chicken litter</t>
  </si>
  <si>
    <t>Banvel, roundup, Leadoff</t>
  </si>
  <si>
    <t>Roundup x2, Prefix</t>
  </si>
  <si>
    <t>Priaxor, Quadris Top</t>
  </si>
  <si>
    <t>Asgrow 4932</t>
  </si>
  <si>
    <t>clay loam</t>
  </si>
  <si>
    <t>Gramoxone, Authority</t>
  </si>
  <si>
    <t>Pyrethroid x2</t>
  </si>
  <si>
    <t>David Bennett</t>
  </si>
  <si>
    <t>sandy loam</t>
  </si>
  <si>
    <t>0-40-60 fall 2013</t>
  </si>
  <si>
    <t>Burndown Roundup, 2,4D</t>
  </si>
  <si>
    <t>Roundup, Classic</t>
  </si>
  <si>
    <t>Roundup x2</t>
  </si>
  <si>
    <t>Brigade - stinkbug</t>
  </si>
  <si>
    <t>furrow 4 times</t>
  </si>
  <si>
    <t>5-East Central Delta</t>
  </si>
  <si>
    <t>Chase Yancey</t>
  </si>
  <si>
    <t>gernada silt loam</t>
  </si>
  <si>
    <t>cruiser max</t>
  </si>
  <si>
    <t>Intimator</t>
  </si>
  <si>
    <t>Glyphosate, Dual</t>
  </si>
  <si>
    <t>Brian Chastain</t>
  </si>
  <si>
    <t>loring silt loam</t>
  </si>
  <si>
    <t>150# 0-30-60</t>
  </si>
  <si>
    <t>Glyphosate, 2,4D</t>
  </si>
  <si>
    <t>Dual, Reflex, Sencor</t>
  </si>
  <si>
    <t>bifthrin</t>
  </si>
  <si>
    <t>Quadris Top8 ox</t>
  </si>
  <si>
    <t>furrow 2 times</t>
  </si>
  <si>
    <t>Mike Taylor Jr</t>
  </si>
  <si>
    <t>Commerce Silt loam</t>
  </si>
  <si>
    <t>Glyphosate, Prefix</t>
  </si>
  <si>
    <t>Parasuvio</t>
  </si>
  <si>
    <t>furrow 3 times</t>
  </si>
  <si>
    <t>Gere Carnathan</t>
  </si>
  <si>
    <t>80 lb K</t>
  </si>
  <si>
    <t>Touchdown, Prefix</t>
  </si>
  <si>
    <t>Preoxar, Mustang Max</t>
  </si>
  <si>
    <t>Robert Bevis Sr</t>
  </si>
  <si>
    <t>0-18-36 on 3/14, 1 ton chicken litter fall 2013</t>
  </si>
  <si>
    <t>Roundup Power Max, Sencor, solvenor</t>
  </si>
  <si>
    <t>PowerMax, Prefix, First Rate</t>
  </si>
  <si>
    <t>Belt, 1 # orthene, cropoil</t>
  </si>
  <si>
    <t>furrow 6/15/14, 8/14/14</t>
  </si>
  <si>
    <t>Hebert silt loam</t>
  </si>
  <si>
    <t xml:space="preserve">Avicta Complete </t>
  </si>
  <si>
    <t>0-54-108 3/14</t>
  </si>
  <si>
    <t>Roundup,Canopy, Dual</t>
  </si>
  <si>
    <t>1 irrigation</t>
  </si>
  <si>
    <t>Sequence/   Gramoxone harvest aid</t>
  </si>
  <si>
    <t>3-White River Basin</t>
  </si>
  <si>
    <t>Kyle Fuller/Ray Fuller Farms</t>
  </si>
  <si>
    <t>Memphis silt loam</t>
  </si>
  <si>
    <t>furrow 5 times</t>
  </si>
  <si>
    <t>7.5 inch drill</t>
  </si>
  <si>
    <t>Blake Culp</t>
  </si>
  <si>
    <t>Dubbs Silt loam</t>
  </si>
  <si>
    <t>150 lb 0-30-60</t>
  </si>
  <si>
    <t>Prefix, Glyphosate</t>
  </si>
  <si>
    <t>38 twin</t>
  </si>
  <si>
    <t>Pioneer 49T80</t>
  </si>
  <si>
    <t>2 Tons poultry litter</t>
  </si>
  <si>
    <t>Valor, Power Max</t>
  </si>
  <si>
    <t>Refix</t>
  </si>
  <si>
    <t>8/15, 9/1</t>
  </si>
  <si>
    <t>Pioneer 47T89</t>
  </si>
  <si>
    <t>0-60-80 fall 2013</t>
  </si>
  <si>
    <t>furrow 8 times, every 6 days or rain</t>
  </si>
  <si>
    <t>12 row twin</t>
  </si>
  <si>
    <t>Justin Wildy</t>
  </si>
  <si>
    <t>Quadris - 2 times</t>
  </si>
  <si>
    <t>furrow 1 inch twice week</t>
  </si>
  <si>
    <t>Casey Hook</t>
  </si>
  <si>
    <t>Silt loam</t>
  </si>
  <si>
    <t>Bio Forge, Optimize, Cruiser Max</t>
  </si>
  <si>
    <t>Asset, Bio-Forge</t>
  </si>
  <si>
    <t>2-4D, Roundup</t>
  </si>
  <si>
    <t>Roundup, Dual (Gramoxone at harvest)</t>
  </si>
  <si>
    <t>13 times</t>
  </si>
  <si>
    <t>Asset, Boron Plus</t>
  </si>
  <si>
    <t>Roundup, Dual Magnum (Gramoxone at harvest)</t>
  </si>
  <si>
    <t>12 times</t>
  </si>
  <si>
    <t>250 lb K, 100 lb P 10/25/13</t>
  </si>
  <si>
    <t>12 units liquid K, 16 oz Boron</t>
  </si>
  <si>
    <t>Valor, Dicamba</t>
  </si>
  <si>
    <t>Power mas, Medal</t>
  </si>
  <si>
    <t>Sniper</t>
  </si>
  <si>
    <t>furrow 8 times</t>
  </si>
  <si>
    <t>Ashley</t>
  </si>
  <si>
    <t>Garret/Kenny Qualls</t>
  </si>
  <si>
    <t>sharky loam</t>
  </si>
  <si>
    <t>variable rate</t>
  </si>
  <si>
    <t>Roundup &amp; Brigade</t>
  </si>
  <si>
    <t>2 times</t>
  </si>
  <si>
    <t>James D Bilberry Jr "Rip"</t>
  </si>
  <si>
    <t>CD "Ned" McAffry</t>
  </si>
  <si>
    <t>na</t>
  </si>
  <si>
    <t>Power max</t>
  </si>
  <si>
    <t>Roundup, Flexstr</t>
  </si>
  <si>
    <t>dryland</t>
  </si>
  <si>
    <t>Paul Dunavant</t>
  </si>
  <si>
    <t>0-60-90 fall 2013</t>
  </si>
  <si>
    <t>Roundup, 2,4D, Valor</t>
  </si>
  <si>
    <t>Powermax, Flexstar</t>
  </si>
  <si>
    <t>Mark Welty</t>
  </si>
  <si>
    <t>Percplus</t>
  </si>
  <si>
    <t>Roundup, Leadoff</t>
  </si>
  <si>
    <t>Roundup, Firstrate, Flexstar</t>
  </si>
  <si>
    <t>Michael Bennett</t>
  </si>
  <si>
    <t>Roundup PowerMax, 2,4D</t>
  </si>
  <si>
    <t>100 lb urea @R3, 400 # 0-23-30</t>
  </si>
  <si>
    <t>glyphosate, zidur</t>
  </si>
  <si>
    <t>Priaxor twice</t>
  </si>
  <si>
    <t>Heath/Kirk Whitmore</t>
  </si>
  <si>
    <t>350#0-26-26 on 3/13/14, 100# urea at R#</t>
  </si>
  <si>
    <t>glyphosate, flexstar</t>
  </si>
  <si>
    <t>Acephate @R3</t>
  </si>
  <si>
    <t>Priaxor at R3, R5</t>
  </si>
  <si>
    <t>David Hornbeck</t>
  </si>
  <si>
    <t>300 # 0-23-30 3/13/14, 100#urea @R#</t>
  </si>
  <si>
    <t>Zidua, Scepter</t>
  </si>
  <si>
    <t>Priaxor @ R2, R4</t>
  </si>
  <si>
    <t>Acephate @R6</t>
  </si>
  <si>
    <t>Roundup twice/Sharpen, Sodium Chlorate harvest aid</t>
  </si>
  <si>
    <t>30 single</t>
  </si>
  <si>
    <t>40 twin</t>
  </si>
  <si>
    <t>variable 5/1/14</t>
  </si>
  <si>
    <t>Roundup/Flexstar early burndown 2-4D</t>
  </si>
  <si>
    <t>roundup flexstar</t>
  </si>
  <si>
    <t>1 shot fungicide</t>
  </si>
  <si>
    <t>every 10 days start 6/22/14 end 8/31/14</t>
  </si>
  <si>
    <t>Drew Counce</t>
  </si>
  <si>
    <t>NK47K5</t>
  </si>
  <si>
    <t>cruiser max, vibrance</t>
  </si>
  <si>
    <t>350 lb 0-23-30 on 4/22/14</t>
  </si>
  <si>
    <t>Boundary at planting</t>
  </si>
  <si>
    <t>prefix</t>
  </si>
  <si>
    <t>Beseige at R5</t>
  </si>
  <si>
    <t>Quadress Top @ R3, R5</t>
  </si>
  <si>
    <t>furrow 6/10, 6/20, 7/4, 7/18</t>
  </si>
  <si>
    <t>DeWitt Silt loam</t>
  </si>
  <si>
    <t>yes</t>
  </si>
  <si>
    <t>0-45-100 1 lb boron 5/20/14</t>
  </si>
  <si>
    <t>Enlite</t>
  </si>
  <si>
    <t>Roundup 2 times</t>
  </si>
  <si>
    <t>Pirma 6.8</t>
  </si>
  <si>
    <t>furrow 6 times</t>
  </si>
  <si>
    <t>30 in</t>
  </si>
  <si>
    <t>Karl Garner</t>
  </si>
  <si>
    <t>Asgrow 5332</t>
  </si>
  <si>
    <t>valor</t>
  </si>
  <si>
    <t>roundup power max, warrant/ roundup, reflex</t>
  </si>
  <si>
    <t>furrow 7/23,7/30,8/6,8/13,8/20,8/27,9/3,9/10 -2 inch</t>
  </si>
  <si>
    <t>Jarrod Wilson</t>
  </si>
  <si>
    <t>alligator clay</t>
  </si>
  <si>
    <t>calloway-henry silt loam</t>
  </si>
  <si>
    <t>cruiser max/vibrant</t>
  </si>
  <si>
    <t>90 lb P205, 90 lb K20 (346 lb 0-26-26)</t>
  </si>
  <si>
    <t>valor, sharpen, gramoxone</t>
  </si>
  <si>
    <t>roundup power max, warrant, blazer, percplus</t>
  </si>
  <si>
    <t>Ravage</t>
  </si>
  <si>
    <t>Approach Prima, CropCarb</t>
  </si>
  <si>
    <t>flood 3" each, 6/20,6/28,7/12,7/24,8/3</t>
  </si>
  <si>
    <t>Jenna Martin</t>
  </si>
  <si>
    <t>Crowley Hilleman Silt loam</t>
  </si>
  <si>
    <t>Dual, Sharpen</t>
  </si>
  <si>
    <t>Roundup PowerMax</t>
  </si>
  <si>
    <t>Orthene - stinkbug</t>
  </si>
  <si>
    <t>furrow 3 " each 7/28,8/5,8/12,8/19,8/26,9/2</t>
  </si>
  <si>
    <t>Will Nicholson</t>
  </si>
  <si>
    <t>Emerge 4993</t>
  </si>
  <si>
    <t>calloway silt loam</t>
  </si>
  <si>
    <t>1 lb sugar w/1st insecticide app</t>
  </si>
  <si>
    <t>RoundUp/Fierce</t>
  </si>
  <si>
    <t>Select Max, Prefix, Oil</t>
  </si>
  <si>
    <t>Endigo FB, acephate</t>
  </si>
  <si>
    <t>furrow 2 ", 7/25,8/1,8/8,8/15,8/22,8/29,9/5</t>
  </si>
  <si>
    <t>300 lb of 0-20-30, 0-60-90 (?)</t>
  </si>
  <si>
    <t>Kyle Kagebein</t>
  </si>
  <si>
    <t>powermax, metoo, fumesafen, resource</t>
  </si>
  <si>
    <t>Sergeant, priaxor</t>
  </si>
  <si>
    <t>5 applicatims at 2" per app</t>
  </si>
  <si>
    <t>Clark Roth</t>
  </si>
  <si>
    <t>0-75-120 on 5/5/14</t>
  </si>
  <si>
    <t>Quadris top w/ Coron</t>
  </si>
  <si>
    <t>Rounup FlexStar twice</t>
  </si>
  <si>
    <t>Lambda</t>
  </si>
  <si>
    <t>5 times june 28th-August 30</t>
  </si>
  <si>
    <t>Oliver Raabe</t>
  </si>
  <si>
    <t>Ozark</t>
  </si>
  <si>
    <t>0-54-108 5/25/14</t>
  </si>
  <si>
    <t>Select/Prefix/Agadvage/FB</t>
  </si>
  <si>
    <t>Raveage/Beseige</t>
  </si>
  <si>
    <t>Gallion silt loam</t>
  </si>
  <si>
    <t>Lucas Moore</t>
  </si>
  <si>
    <t>2 tons chicken litter 7/1/14</t>
  </si>
  <si>
    <t>treflan</t>
  </si>
  <si>
    <t>roundup &amp; warrant</t>
  </si>
  <si>
    <t>prevathon</t>
  </si>
  <si>
    <t>Stuttgart silt loam/hardpan</t>
  </si>
  <si>
    <t>ton litter in fall</t>
  </si>
  <si>
    <t>Sencore</t>
  </si>
  <si>
    <t>furrow 7 times/once a week</t>
  </si>
  <si>
    <t>Stan Haigwood</t>
  </si>
  <si>
    <t>1 ton litter, 100 # urea at R4/R5</t>
  </si>
  <si>
    <t>Sencor</t>
  </si>
  <si>
    <t>jackpot silty clay</t>
  </si>
  <si>
    <t>roundup</t>
  </si>
  <si>
    <t>7 irrigations</t>
  </si>
  <si>
    <t>30 beds</t>
  </si>
  <si>
    <t>140000 pop</t>
  </si>
  <si>
    <t>62 lb to acre</t>
  </si>
  <si>
    <t>amagon foley silt loam</t>
  </si>
  <si>
    <t>acceleron</t>
  </si>
  <si>
    <t>60-120 on 5/22/14</t>
  </si>
  <si>
    <t>tillage</t>
  </si>
  <si>
    <t>roundup, classic</t>
  </si>
  <si>
    <t>furrow 7 times</t>
  </si>
  <si>
    <t>seed bed on 60</t>
  </si>
  <si>
    <t>Kenny/Garrett Qualls</t>
  </si>
  <si>
    <t>dundee silt loam</t>
  </si>
  <si>
    <t>cruiser maxx</t>
  </si>
  <si>
    <t>P-35, K 110, variable rate Oct 2014</t>
  </si>
  <si>
    <t>1 gallon Foliar K</t>
  </si>
  <si>
    <t>Fierce, 3 oz</t>
  </si>
  <si>
    <t>32 oz Dual</t>
  </si>
  <si>
    <t>5 oz Sniper</t>
  </si>
  <si>
    <t>8 times</t>
  </si>
  <si>
    <t>38 in</t>
  </si>
  <si>
    <t>cuiser maxx, optimize, bio-forge</t>
  </si>
  <si>
    <t>variable rate, chick litter</t>
  </si>
  <si>
    <t>boron, potash, bio-forge</t>
  </si>
  <si>
    <t>Prefix, Roundup &amp; Dual</t>
  </si>
  <si>
    <t>Dimilin, Bifenthrin</t>
  </si>
  <si>
    <t>priaxor, quadris-top</t>
  </si>
  <si>
    <t>furrow 11 times</t>
  </si>
  <si>
    <t>38" drill</t>
  </si>
  <si>
    <t>cruiser maxx, optimize, bio-forge</t>
  </si>
  <si>
    <t>Boron, Ammonium sulfate, bio-forge</t>
  </si>
  <si>
    <t>furrow - 14 times</t>
  </si>
  <si>
    <t>Mike DaVault</t>
  </si>
  <si>
    <t>dubbs very fine sandy loam</t>
  </si>
  <si>
    <t>cuiser maxx, sds &amp; rkn seed trt</t>
  </si>
  <si>
    <t>fierce &amp; gramoxone</t>
  </si>
  <si>
    <t>prefix &amp; glyphosate</t>
  </si>
  <si>
    <t>cruiser maxx, prevlathon</t>
  </si>
  <si>
    <t>quadris top (10 oxZ) borosol</t>
  </si>
  <si>
    <t>furrow - 8 times</t>
  </si>
  <si>
    <t>38 bed with twin</t>
  </si>
  <si>
    <t>0-50-60</t>
  </si>
  <si>
    <t>Sharpen</t>
  </si>
  <si>
    <t>Furrow 7 times</t>
  </si>
  <si>
    <t>100 lb 0-46-0 on 3/30/15</t>
  </si>
  <si>
    <t>2 oz valor</t>
  </si>
  <si>
    <t>qt roundup, 20 oz blazer, 1.2 oz Zidua, qt Flexstar, 3 pt warrant</t>
  </si>
  <si>
    <t>4 oz Endigo, .5 oz Acephate</t>
  </si>
  <si>
    <t>5 oz Top Guard, 4 oz Stratigo</t>
  </si>
  <si>
    <t>furrow weekly</t>
  </si>
  <si>
    <t>Dubbs</t>
  </si>
  <si>
    <t>PPSt Graph EX SA</t>
  </si>
  <si>
    <t>2 tons poultry litter</t>
  </si>
  <si>
    <t>Bioforge (5/10/27) urea mate, sugar mover</t>
  </si>
  <si>
    <t>Valor, Gramoxone</t>
  </si>
  <si>
    <t>Pre-Fix, Dual, Blazer</t>
  </si>
  <si>
    <t>Lambda, Prevathon</t>
  </si>
  <si>
    <t>Preaxor, Quadris Top</t>
  </si>
  <si>
    <t>Furrow 6 times</t>
  </si>
  <si>
    <t>Bosket</t>
  </si>
  <si>
    <t>RenPro Plus, Graph EX SA</t>
  </si>
  <si>
    <t>Brant Smart Trio, Overhaul, BioForge</t>
  </si>
  <si>
    <t>Dua &amp; Blazer, Pre-Fix</t>
  </si>
  <si>
    <t>Headline, Propaconazole, Quadris Top</t>
  </si>
  <si>
    <t>Kyle Fuller</t>
  </si>
  <si>
    <t>Cruiser maxx &amp; vibrance</t>
  </si>
  <si>
    <t>412 lb/a 0-21-29-3 (1/10/15)</t>
  </si>
  <si>
    <t>Quadris top</t>
  </si>
  <si>
    <t>Fierce (3 oz/A)&amp; Roundup (32 oz/A)</t>
  </si>
  <si>
    <t>Prefix (1 qt/A), Roundup (1 qt/A)</t>
  </si>
  <si>
    <t>38 drilled 7.5 inch spacing</t>
  </si>
  <si>
    <t>Keith Scoggins</t>
  </si>
  <si>
    <t>sand</t>
  </si>
  <si>
    <t>Graph EX</t>
  </si>
  <si>
    <t>chicken litter</t>
  </si>
  <si>
    <t>Round up, Sencor, Dual</t>
  </si>
  <si>
    <t>Flexstar, Round up (twice)</t>
  </si>
  <si>
    <t>2 irrigations</t>
  </si>
  <si>
    <t>DynaGro 39RY43</t>
  </si>
  <si>
    <t>Dewitt Silt loam</t>
  </si>
  <si>
    <t>0-60-120 on 4/21/15, 150 # ammoinium sulfate at R$</t>
  </si>
  <si>
    <t>Lokomotive/NutriSync-d/Borosol 10 at R3/Bororsol 10 @R1</t>
  </si>
  <si>
    <t>Verdict&amp; Metribuzin</t>
  </si>
  <si>
    <t>Makaze Yield Pr/Zidua @V$</t>
  </si>
  <si>
    <t>Sniper 1/2 lb Accphate @r6</t>
  </si>
  <si>
    <t>4 oz Priaxor@R3, 4 oz Prixor @ R5</t>
  </si>
  <si>
    <t>5/30/15 start, every 8 days until R7</t>
  </si>
  <si>
    <t>Lynn Marshall</t>
  </si>
  <si>
    <t>CZ HBK 5953</t>
  </si>
  <si>
    <t>Herbert silt loam</t>
  </si>
  <si>
    <t>250 lb/a 0-18-36 (11/11/14), 2 ton/a chilcke litter, 100lb urea 6/22/15</t>
  </si>
  <si>
    <t>5 oz Verdict</t>
  </si>
  <si>
    <t>Libert @ 29oz/a &amp; Zidua 1 oz/a</t>
  </si>
  <si>
    <t>Priaxor @ R3 &amp; R4</t>
  </si>
  <si>
    <t xml:space="preserve">Asgrow 4632 </t>
  </si>
  <si>
    <t>rr</t>
  </si>
  <si>
    <t>prairie silt loam</t>
  </si>
  <si>
    <t>350# 0-23-30 on 5/4, 100 # urea w lime @Re</t>
  </si>
  <si>
    <t>7.5 oz Verdict</t>
  </si>
  <si>
    <t>Rountup &amp; 1 pt Blazer</t>
  </si>
  <si>
    <t>3.6 oz Fastac @R3</t>
  </si>
  <si>
    <t>Priaxor (4 oz) at R3 &amp; R5</t>
  </si>
  <si>
    <t>Brandon Rogers</t>
  </si>
  <si>
    <t>0-63-126 on 5/6, 100 # urea w Lime , 1 qt Thrive at R3</t>
  </si>
  <si>
    <t>roundup and Prefix (32 oz)</t>
  </si>
  <si>
    <t>Round up, 1 oz Zidua, 3/4 oz Synchrony</t>
  </si>
  <si>
    <t>2.3 oz Belt @R5</t>
  </si>
  <si>
    <t>Priaxof D (8 oz R3), 4 oz at R5</t>
  </si>
  <si>
    <t>5 times</t>
  </si>
  <si>
    <t>Clay Richter</t>
  </si>
  <si>
    <t>NK S47K5</t>
  </si>
  <si>
    <t>cruiser maxx advanced</t>
  </si>
  <si>
    <t>0-18-36 - 200 #</t>
  </si>
  <si>
    <t>novus 28-0-0, thrive 1 qt</t>
  </si>
  <si>
    <t>zidua (1 ox), scepter (15 oz)</t>
  </si>
  <si>
    <t>touchdown (24 oz), Prefix (1 qt)</t>
  </si>
  <si>
    <t>Beseige - 8 oz @ R3</t>
  </si>
  <si>
    <t>Quadris top 8 oz @R3</t>
  </si>
  <si>
    <t>innovate</t>
  </si>
  <si>
    <t>variable preplant, 100 lv urea @ R3</t>
  </si>
  <si>
    <t>Roundup up (32 oz), flexstar (4 oz), RDP  (32 oz)</t>
  </si>
  <si>
    <t>Priaxor @ R3 &amp; R5</t>
  </si>
  <si>
    <t>7 times - every 10 days</t>
  </si>
  <si>
    <t>Reagan Counce</t>
  </si>
  <si>
    <t>350# 0-18-38, 100# urea w lime at R3</t>
  </si>
  <si>
    <t>1.5 oz Zidua, 2 oz Scepter</t>
  </si>
  <si>
    <t>roundup &amp; 6 oz Flexstar</t>
  </si>
  <si>
    <t>3.6 oz Fastac @Re</t>
  </si>
  <si>
    <t>4 oz Priaxor @ r# &amp; R5</t>
  </si>
  <si>
    <t>7 times June 1-Aug 31</t>
  </si>
  <si>
    <t xml:space="preserve">nk s48-9D </t>
  </si>
  <si>
    <t>350# 0-18-36 on 4/29/15</t>
  </si>
  <si>
    <t>1/5 pt Boundary</t>
  </si>
  <si>
    <t>2.5 pts Sequence, 1 pt touchdown total</t>
  </si>
  <si>
    <t>4 oz Endigo, 8 oz Quadris top o@ R3</t>
  </si>
  <si>
    <t>7 oz Quadris top (7/15), 7 oz Beseige, karate on 7/24</t>
  </si>
  <si>
    <t>7 times</t>
  </si>
  <si>
    <t>cruiser max &amp; levo</t>
  </si>
  <si>
    <t>350# 0-18-36 on 5/5/</t>
  </si>
  <si>
    <t xml:space="preserve">Roundup FB, Roundup &amp; 6 oz Flexstar </t>
  </si>
  <si>
    <t>fastac @R5</t>
  </si>
  <si>
    <t xml:space="preserve">38 " twin </t>
  </si>
  <si>
    <t>Gere/Bill Carnathan</t>
  </si>
  <si>
    <t xml:space="preserve">Asgrow 4934 </t>
  </si>
  <si>
    <t>Cruiser</t>
  </si>
  <si>
    <t>150 lbs potash</t>
  </si>
  <si>
    <t>Michael Taylor Jr</t>
  </si>
  <si>
    <t>150 lb/A</t>
  </si>
  <si>
    <t>tunica silty clay</t>
  </si>
  <si>
    <t>cruiser &amp; Apon Maxx</t>
  </si>
  <si>
    <t>3 gal potash, 1 gal p hosphate, 2 qts micronutriens - in furrow</t>
  </si>
  <si>
    <t>Quadris 5 oz</t>
  </si>
  <si>
    <t>Fierce (3 oz)</t>
  </si>
  <si>
    <t>Prefix (1 qt), Touchdown (1 qt)</t>
  </si>
  <si>
    <t>Bifenthrin</t>
  </si>
  <si>
    <t>Pioneer 47T46</t>
  </si>
  <si>
    <t>1.75 T Chick Litter , potash, 150 #AMS at R#</t>
  </si>
  <si>
    <t>1.5 oz Leadoff, 24 oz Touchdown</t>
  </si>
  <si>
    <t>5 oz Verdict 24 oz Touchdown</t>
  </si>
  <si>
    <t>32 oz prefix, 24 oz Touchdown</t>
  </si>
  <si>
    <t xml:space="preserve">5 oz tundra 1/2 # Acephate, </t>
  </si>
  <si>
    <t>4.0 oz Priaxor, 6/16 &amp; 6/27</t>
  </si>
  <si>
    <t>38" twin</t>
  </si>
  <si>
    <t>cruiser max, vault, avicta</t>
  </si>
  <si>
    <t>1 T chicken litter,  150 # AMS at R3</t>
  </si>
  <si>
    <t>24 oz Touchdown, 1 pt Dicamba, .25 oz First shot</t>
  </si>
  <si>
    <t>5 oz Verdict, 24 oz Touchdown on 5/6</t>
  </si>
  <si>
    <t>32 oz prefix, 24 oz touchdown 6/6</t>
  </si>
  <si>
    <t xml:space="preserve">prevathon, acephate </t>
  </si>
  <si>
    <t>priaxor (4 oz 6/24), Quadris Top 7/15</t>
  </si>
  <si>
    <t>Layne Miles</t>
  </si>
  <si>
    <t>first up</t>
  </si>
  <si>
    <t>1 t ch litter, 100 #AMS at R3</t>
  </si>
  <si>
    <t>3/1 24 oz Touchdown, 1 pt 24D</t>
  </si>
  <si>
    <t>5/2 5 oz verdict, 24 oz touchdown</t>
  </si>
  <si>
    <t>5/13 40 oz Prefix, 6 oz flexstar</t>
  </si>
  <si>
    <t>7 oz Beseige, 1/2 oz Karate z</t>
  </si>
  <si>
    <t>6/18 &amp; 7/17  8 oz Quadris top</t>
  </si>
  <si>
    <t>Rob Dunavant</t>
  </si>
  <si>
    <t>0/10/15</t>
  </si>
  <si>
    <t>Tad Keller</t>
  </si>
  <si>
    <t xml:space="preserve">NK48D9 </t>
  </si>
  <si>
    <t>William Eddie Palsa</t>
  </si>
  <si>
    <t>agventure 4428</t>
  </si>
  <si>
    <t>100 # potash</t>
  </si>
  <si>
    <t>2,4D, Round up</t>
  </si>
  <si>
    <t>Round up, Dual</t>
  </si>
  <si>
    <t>Round up, Flexstar</t>
  </si>
  <si>
    <t>Quardris top</t>
  </si>
  <si>
    <t>David Sites</t>
  </si>
  <si>
    <t>carryover from corn</t>
  </si>
  <si>
    <t>Intimdor Plus</t>
  </si>
  <si>
    <t>Round up, Prefix</t>
  </si>
  <si>
    <t xml:space="preserve">prevathon, </t>
  </si>
  <si>
    <t>apron max - no inoculation</t>
  </si>
  <si>
    <t>0-46-60 100 lb P, 100 lb K 2 tons chicken litter</t>
  </si>
  <si>
    <t>dual</t>
  </si>
  <si>
    <t>flexstar &amp; roundup</t>
  </si>
  <si>
    <t>lambda-cy 1 time</t>
  </si>
  <si>
    <t>stratego to yield</t>
  </si>
  <si>
    <t>6 times - 1.2 inches each</t>
  </si>
  <si>
    <t xml:space="preserve">Terral Rev 49R94 </t>
  </si>
  <si>
    <t>Gallion Silt Loam</t>
  </si>
  <si>
    <t>first up seed first</t>
  </si>
  <si>
    <t>200 lb potash on 4/29/15</t>
  </si>
  <si>
    <t>tillage &amp; valor</t>
  </si>
  <si>
    <t>roundup, verdick,</t>
  </si>
  <si>
    <t>roundup, dual, flexstar</t>
  </si>
  <si>
    <t>priaxor</t>
  </si>
  <si>
    <t xml:space="preserve">13 times - pivot </t>
  </si>
  <si>
    <t>Roxan silt loam</t>
  </si>
  <si>
    <t>first up seed shield</t>
  </si>
  <si>
    <t>2 tons poultry litter Jan 2015</t>
  </si>
  <si>
    <t>Paraquat, Dual</t>
  </si>
  <si>
    <t>Round up, dual, flexstar &amp; round up, blazer</t>
  </si>
  <si>
    <t>12 times - pivot</t>
  </si>
  <si>
    <t>James Gregory</t>
  </si>
  <si>
    <t>Pionner pdst2030</t>
  </si>
  <si>
    <t>100 gal/A sludge from hog houses</t>
  </si>
  <si>
    <t>2 oz Belt 8/30/15</t>
  </si>
  <si>
    <t>10 times - pivot</t>
  </si>
  <si>
    <t>UA5612</t>
  </si>
  <si>
    <t>cruiser max &amp; vault</t>
  </si>
  <si>
    <t>300 # 0-23-30</t>
  </si>
  <si>
    <t>1 oz Zidua, 16 oz Select @V&amp;, Reflex</t>
  </si>
  <si>
    <t>8 oz Beseige</t>
  </si>
  <si>
    <t>4 oz Priaxor fb twice</t>
  </si>
  <si>
    <t>GoSoy483</t>
  </si>
  <si>
    <t>apron max</t>
  </si>
  <si>
    <t>100 # DAP, 200 # Top Choice</t>
  </si>
  <si>
    <t>round up &amp; Valor</t>
  </si>
  <si>
    <t>Select &amp; Blazer</t>
  </si>
  <si>
    <t>priaxor, sugar</t>
  </si>
  <si>
    <t>Brent Lassiter</t>
  </si>
  <si>
    <t>Armor 49C3</t>
  </si>
  <si>
    <t>beula fine sand loam/Dundee silt loam</t>
  </si>
  <si>
    <t xml:space="preserve"> Aug - 121 lb 0060, 190 lb 18460 variable rate</t>
  </si>
  <si>
    <t>10 oz nutrisync D, 1 gal Maximum Npact</t>
  </si>
  <si>
    <t>2.5 oz envive</t>
  </si>
  <si>
    <t>2 pt prefix, 14 pz select</t>
  </si>
  <si>
    <t>3.2 oz lambda</t>
  </si>
  <si>
    <t>6.4 oz Approach Prima</t>
  </si>
  <si>
    <t>row, 4 day schedule</t>
  </si>
  <si>
    <t>15" on 60 inch bed</t>
  </si>
  <si>
    <t>Mark Nix</t>
  </si>
  <si>
    <t>Emerge</t>
  </si>
  <si>
    <t>cuiser max</t>
  </si>
  <si>
    <t>sugar mover 8 oz, 2 gal sure K</t>
  </si>
  <si>
    <t>2 oz Valor, 1 pt Dual</t>
  </si>
  <si>
    <t>1.2 oz Zidua, 20 oz Blazer, 1 qt Warrant</t>
  </si>
  <si>
    <t>4 oz Endigo, .5 lb Acephate</t>
  </si>
  <si>
    <t>4 oz Streigo YID</t>
  </si>
  <si>
    <t>previous crop</t>
  </si>
  <si>
    <t>James Wray</t>
  </si>
  <si>
    <t>Poinsette</t>
  </si>
  <si>
    <t>rice/corn/soybeans</t>
  </si>
  <si>
    <t>seed shield, first up, kick stand</t>
  </si>
  <si>
    <t>variable rate -for 80 bushel</t>
  </si>
  <si>
    <t>coron 10-0-10 .5% Boron</t>
  </si>
  <si>
    <t>Round up, Dicamba</t>
  </si>
  <si>
    <t>Approach Prima 2 R3</t>
  </si>
  <si>
    <t>weekly 8 times</t>
  </si>
  <si>
    <t>38" single</t>
  </si>
  <si>
    <t>James  E Wray Jr</t>
  </si>
  <si>
    <t>rice/soybeans/rice</t>
  </si>
  <si>
    <t>vevis zone sampling</t>
  </si>
  <si>
    <t>seed shield, first up, kickstand</t>
  </si>
  <si>
    <t>2 Qt Msc in Sulfur</t>
  </si>
  <si>
    <t>32 of Roundup, dicamba</t>
  </si>
  <si>
    <t>3.5 oz Envive</t>
  </si>
  <si>
    <t>32 oz Roundup, 50 oz Warrant Ultra</t>
  </si>
  <si>
    <t>Barbara Annette Wray</t>
  </si>
  <si>
    <t>rice/soybeans/cotton</t>
  </si>
  <si>
    <t>seed shield, kickstand, first up</t>
  </si>
  <si>
    <t>variable rate 80 lb rec, fall</t>
  </si>
  <si>
    <t>coron 10-0-10, .5 Boron</t>
  </si>
  <si>
    <t>roundup, dicamba</t>
  </si>
  <si>
    <t>envive</t>
  </si>
  <si>
    <t>round up, warrant ultra</t>
  </si>
  <si>
    <t>5 times furrow</t>
  </si>
  <si>
    <t>Greg Womack</t>
  </si>
  <si>
    <t>cotton/soy/soy</t>
  </si>
  <si>
    <t>Dubbs fine sandy loam</t>
  </si>
  <si>
    <t>cruiser Max</t>
  </si>
  <si>
    <t>0-30-90 on 2/10/16, 120 lb urea 5/24/16</t>
  </si>
  <si>
    <t>32 oz thrive, 4 oz arrive plus, 48 oz maxin sulphur</t>
  </si>
  <si>
    <t>burndown w/roundup (48 oz), first shot (.75), dicamb (9.5 oz)</t>
  </si>
  <si>
    <t>gramoxone (36 oz), prefix (40 oz)</t>
  </si>
  <si>
    <t>zidua (2 oz), roundup (32 oz)</t>
  </si>
  <si>
    <t>acephate (1 lb on 6/19/16)</t>
  </si>
  <si>
    <t>Priaxor (8 oz)</t>
  </si>
  <si>
    <t>furrow 13 times</t>
  </si>
  <si>
    <t>rice/rice/soybeans</t>
  </si>
  <si>
    <t>Dynastart max equit &amp; concensus</t>
  </si>
  <si>
    <t>Intimidator</t>
  </si>
  <si>
    <t>Manage &amp; Warrant</t>
  </si>
  <si>
    <t>2 oz Belt, Karate 2</t>
  </si>
  <si>
    <t>Stratego Xlf</t>
  </si>
  <si>
    <t>Every 10 days</t>
  </si>
  <si>
    <t>rice/beans/rice</t>
  </si>
  <si>
    <t>Jackport silty clay</t>
  </si>
  <si>
    <t>0-60-100</t>
  </si>
  <si>
    <t>approach prima</t>
  </si>
  <si>
    <t>rice/corn/beans</t>
  </si>
  <si>
    <t>Amagon silt loam</t>
  </si>
  <si>
    <t>pioneer treated</t>
  </si>
  <si>
    <t>metirbuzin, zidua</t>
  </si>
  <si>
    <t>karate</t>
  </si>
  <si>
    <t>quadris top</t>
  </si>
  <si>
    <t>5 irrigations</t>
  </si>
  <si>
    <t>Brian Mack</t>
  </si>
  <si>
    <t>Armor 46D08</t>
  </si>
  <si>
    <t>0-46-120 on 4/12/16</t>
  </si>
  <si>
    <t>32 oz Roundup powermax, 5 oz verdict, 1/2 % Destiy, 32 oz AMS</t>
  </si>
  <si>
    <t>2.5 oz sequence, 10 oz Pwermax</t>
  </si>
  <si>
    <t>1/2 # acephate</t>
  </si>
  <si>
    <t>7 ox Quadris top SBX</t>
  </si>
  <si>
    <t>2 " on 6/6, 6/20, 7/1, 7/15</t>
  </si>
  <si>
    <t>Brian Teague</t>
  </si>
  <si>
    <t>Armor 47210</t>
  </si>
  <si>
    <t>rice</t>
  </si>
  <si>
    <t>l</t>
  </si>
  <si>
    <t>liberty</t>
  </si>
  <si>
    <t>7.5 drill</t>
  </si>
  <si>
    <t>soybeans/soybeans/corn</t>
  </si>
  <si>
    <t>Arkabutla silt loam</t>
  </si>
  <si>
    <t>100 # 0-18-36</t>
  </si>
  <si>
    <t>8 oz Bioforge, 32 oz Sugar mover</t>
  </si>
  <si>
    <t>32 oz Roundup, 1.5 oz Zidua, 16 oz Flexstar</t>
  </si>
  <si>
    <t>12 oz Quadris Top SB</t>
  </si>
  <si>
    <t>7/5,7/14,7/25,8/4,8/112,8/20 - 1.5 " each</t>
  </si>
  <si>
    <t>8" twin on 38" centers</t>
  </si>
  <si>
    <t>Chris Vanaman</t>
  </si>
  <si>
    <t>Armor 48D24</t>
  </si>
  <si>
    <t>Rice/soybeans/rice</t>
  </si>
  <si>
    <t>Crowley silt loam</t>
  </si>
  <si>
    <t>Roundup &amp; Select twice</t>
  </si>
  <si>
    <t>7/5,7/14,7/25,8/4,8/12 - 1.5" each time</t>
  </si>
  <si>
    <t>7/5"</t>
  </si>
  <si>
    <t>Jason Parker</t>
  </si>
  <si>
    <t>Pioneer 41T33</t>
  </si>
  <si>
    <t>corn/soybeans/corn</t>
  </si>
  <si>
    <t>18-46-90 20 # HydraHume (humic acid)</t>
  </si>
  <si>
    <t>1 lb sulfur complete @ R1/coron 10-0-10-.5B @R3</t>
  </si>
  <si>
    <t>roundup &amp; first shot</t>
  </si>
  <si>
    <t>fierce</t>
  </si>
  <si>
    <t>Roundup, Prefix &amp; EN (11-8-5 + micronutrients)</t>
  </si>
  <si>
    <t>Prevathon @  R1 &amp; R3</t>
  </si>
  <si>
    <t>Approach Prima @ R1 fb Domark @ R3</t>
  </si>
  <si>
    <t>furrow 6/13,6/24,7/5,7/15,7/26,8/8,8/18,9/5 - 1.5 "</t>
  </si>
  <si>
    <t>twin 10" on 38 "center</t>
  </si>
  <si>
    <t>do not enter</t>
  </si>
  <si>
    <t>Brandon Cain</t>
  </si>
  <si>
    <t>Dicamba, Glyphosate</t>
  </si>
  <si>
    <t>Quadrsi Top 9 oz</t>
  </si>
  <si>
    <t>7.5" 40 ft wide</t>
  </si>
  <si>
    <t>corn/soybeans/soybeans</t>
  </si>
  <si>
    <t>150 lb K</t>
  </si>
  <si>
    <t>Glyphosate (twice) dual</t>
  </si>
  <si>
    <t>soybeans/soybeans/soybeans</t>
  </si>
  <si>
    <t>100 lb K</t>
  </si>
  <si>
    <t>Sequence &amp; python</t>
  </si>
  <si>
    <t>Sniper at R3</t>
  </si>
  <si>
    <t>Prixiar at R3</t>
  </si>
  <si>
    <t>pioneer 41t33</t>
  </si>
  <si>
    <t>corn/soy/corn</t>
  </si>
  <si>
    <t>dubbs</t>
  </si>
  <si>
    <t>ppst</t>
  </si>
  <si>
    <t>1 pt metilachlor, 4 oz metribuzin</t>
  </si>
  <si>
    <t>prevathin</t>
  </si>
  <si>
    <t>priaxor, quadris top sbx</t>
  </si>
  <si>
    <t>4-Central &amp; Grand Prairie</t>
  </si>
  <si>
    <t>Neil Bennett Jr</t>
  </si>
  <si>
    <t>rice/beans/beans</t>
  </si>
  <si>
    <t>revise</t>
  </si>
  <si>
    <t>variable rate 4/24/16</t>
  </si>
  <si>
    <t>roundup (32 oz) Flexstar (6 oz)</t>
  </si>
  <si>
    <t>field water every 10 days starting 6/10 - 7 times</t>
  </si>
  <si>
    <t>NK 47K5</t>
  </si>
  <si>
    <t>450# 0-18-36</t>
  </si>
  <si>
    <t>prefix, roundup</t>
  </si>
  <si>
    <t>Quadrips Top @ R3, Quadris sbx @ R5</t>
  </si>
  <si>
    <t>Bruce Morgan</t>
  </si>
  <si>
    <t>corn/beans/corn</t>
  </si>
  <si>
    <t>0-50-60,  1 ton chicken litter</t>
  </si>
  <si>
    <t>folliar K (gal/a)</t>
  </si>
  <si>
    <t>prefix/round-up</t>
  </si>
  <si>
    <t>acephate (3/4 lb/A), prevathon</t>
  </si>
  <si>
    <t>Priaxor (R3)</t>
  </si>
  <si>
    <t>Regan Counce</t>
  </si>
  <si>
    <t>NK48K5</t>
  </si>
  <si>
    <t>Zidua (1/oz), Scepter (2.1 oz)</t>
  </si>
  <si>
    <t>roundup, flexstar</t>
  </si>
  <si>
    <t>priaxor at R3 &amp; R5</t>
  </si>
  <si>
    <t xml:space="preserve">Armor 4956 </t>
  </si>
  <si>
    <t>300 #0-26-26 preplant</t>
  </si>
  <si>
    <t>Verdict 5 oz</t>
  </si>
  <si>
    <t>priaxor (at R3 &amp; R5</t>
  </si>
  <si>
    <t>beans/beans/beans</t>
  </si>
  <si>
    <t>pre 100# 0-0-60, R3 100 # amm sulfate</t>
  </si>
  <si>
    <t>Zidua (1.5 oz), Verdict (5 oz)</t>
  </si>
  <si>
    <t>priaxor (4 oz), Tilt 6 oz at R5)</t>
  </si>
  <si>
    <t>Kirk Meins</t>
  </si>
  <si>
    <t>beans/rice/beans</t>
  </si>
  <si>
    <t>Dewitt &amp; Stuttgart Silt loam</t>
  </si>
  <si>
    <t>Revive SB+</t>
  </si>
  <si>
    <t>29-154-158 (2.4 T Litter ) 10/7/115</t>
  </si>
  <si>
    <t>Roundup Pwr Max - 24 oz twice</t>
  </si>
  <si>
    <t>8 oz Priaxor D</t>
  </si>
  <si>
    <t>5 times 6/21, 7/2, 7/23, 8/6, 8/30</t>
  </si>
  <si>
    <t>7.5 " drill</t>
  </si>
  <si>
    <t>innvictus revise sb+</t>
  </si>
  <si>
    <t>variable 4/25/16, 75# AMS &amp; 50 # urea at Rd</t>
  </si>
  <si>
    <t>32 oz Thrive, 1 gal Delivered K plus</t>
  </si>
  <si>
    <t>Envy Intense (40 oz), Classic (.5 oz), Zidua (1 oz)</t>
  </si>
  <si>
    <t>Prevathon (10 oz)</t>
  </si>
  <si>
    <t>Priaxor D  (8 oz at Re), Priaxor (4 o) at R5</t>
  </si>
  <si>
    <t>every 10 days</t>
  </si>
  <si>
    <t>Rice/beans/Rice</t>
  </si>
  <si>
    <t>Equity (fundicide &amp; insecticide)</t>
  </si>
  <si>
    <t>0-80-150 4/23/16</t>
  </si>
  <si>
    <t>Glyphosaste &amp; Flexstar (8 oz) fb Glyphosate &amp; Prefix (2 pt)</t>
  </si>
  <si>
    <t>Sniper (5oz), 1.2 lb Acephate on 8/20</t>
  </si>
  <si>
    <t>4 oz Priaxor + 6 oz Fitness @ R3</t>
  </si>
  <si>
    <t>6/15 began - 6 times @ 8 day intervals</t>
  </si>
  <si>
    <t>Matthew Feilke</t>
  </si>
  <si>
    <t>stuttgart silt loam</t>
  </si>
  <si>
    <t>0-60-90 4/22/16</t>
  </si>
  <si>
    <t>roundup/sharpen</t>
  </si>
  <si>
    <t>boundary</t>
  </si>
  <si>
    <t>roundup/dual</t>
  </si>
  <si>
    <t>4 times 6/1,6/15,7/5,7/23</t>
  </si>
  <si>
    <t>Asgrow 47X6</t>
  </si>
  <si>
    <t>corn/beans/beans</t>
  </si>
  <si>
    <t>Robinson fine sandy loam</t>
  </si>
  <si>
    <t>100 lb K variable rate</t>
  </si>
  <si>
    <t>Glyphosate &amp; 2,4D</t>
  </si>
  <si>
    <t>Glyphosate plus Dual</t>
  </si>
  <si>
    <t>beans/corn/beans</t>
  </si>
  <si>
    <t>Dundee silt loam</t>
  </si>
  <si>
    <t xml:space="preserve">100 lb K </t>
  </si>
  <si>
    <t>Sequence, python</t>
  </si>
  <si>
    <t>sniper (R3)</t>
  </si>
  <si>
    <t>Calloway Silt Loam</t>
  </si>
  <si>
    <t>Jeff Carnathan</t>
  </si>
  <si>
    <t>Dundee silk loam</t>
  </si>
  <si>
    <t>90 units K, 50 units P</t>
  </si>
  <si>
    <t>glyphosate twice</t>
  </si>
  <si>
    <t>Tina Carnathan</t>
  </si>
  <si>
    <t>Chris Carnathan</t>
  </si>
  <si>
    <t>100 units k, 40 units p</t>
  </si>
  <si>
    <t>roundup dual, roundup</t>
  </si>
  <si>
    <t>6-Southeast Delta</t>
  </si>
  <si>
    <t>sharky clay</t>
  </si>
  <si>
    <t>warden cx</t>
  </si>
  <si>
    <t>roundup, select, firstshot, 2,r-3</t>
  </si>
  <si>
    <t>broad ax , gramoxone</t>
  </si>
  <si>
    <t>priaxor @r3 fb quardris sbx @R5</t>
  </si>
  <si>
    <t>beans/corn/beans160000</t>
  </si>
  <si>
    <t>cruiser max,vitankerra, carbose, rizanale</t>
  </si>
  <si>
    <t>1 ton litter (1/1/16), 140 # K (4/9/16), 128# 30-0-0 (6/22/16</t>
  </si>
  <si>
    <t>biologicals</t>
  </si>
  <si>
    <t>8 oz dicamba, 2.5 oz touchdown, 1 oz leadoff</t>
  </si>
  <si>
    <t>5 oz verdict, 21 oz touchdown</t>
  </si>
  <si>
    <t>32 oz prefix, 23 oz touchdown</t>
  </si>
  <si>
    <t>karate, beseige, bifinthrin, acephate</t>
  </si>
  <si>
    <t>trivapro, quadris top SBX</t>
  </si>
  <si>
    <t>4 times 6/13,6/20, 7/18, 9/22</t>
  </si>
  <si>
    <t>Dynagro 31RY45</t>
  </si>
  <si>
    <t>corn/beans/conr</t>
  </si>
  <si>
    <t>Sandy loam</t>
  </si>
  <si>
    <t>Appromax</t>
  </si>
  <si>
    <t>variable fall 2015</t>
  </si>
  <si>
    <t>Roundup, dicamba, leadoff</t>
  </si>
  <si>
    <t>gramoxone, envive</t>
  </si>
  <si>
    <t>Quardris Top</t>
  </si>
  <si>
    <t>Armor 46$42</t>
  </si>
  <si>
    <t>corn/dc beans/corn</t>
  </si>
  <si>
    <t>Helena Seedshield (fungicide &amp; insecticide)</t>
  </si>
  <si>
    <t>2 tons litterl</t>
  </si>
  <si>
    <t>Dual Valor</t>
  </si>
  <si>
    <t>Roudup Dual &amp; Roudnup</t>
  </si>
  <si>
    <t>14 oz Prevathon</t>
  </si>
  <si>
    <t>fungicide at R3</t>
  </si>
  <si>
    <t>11 passes with pivot</t>
  </si>
  <si>
    <t>Nicholas Moore</t>
  </si>
  <si>
    <t>Terral Rev 49R94</t>
  </si>
  <si>
    <t>dc beans/corn/dc beans</t>
  </si>
  <si>
    <t>Moreland Silty Clay</t>
  </si>
  <si>
    <t>fundicige &amp; insecticide</t>
  </si>
  <si>
    <t>roudup leadoff</t>
  </si>
  <si>
    <t>paraquat, sencor, valor</t>
  </si>
  <si>
    <t>round up dual</t>
  </si>
  <si>
    <t>lamba-cy</t>
  </si>
  <si>
    <t>fundicide @ R3</t>
  </si>
  <si>
    <t>14 passes with pivot</t>
  </si>
  <si>
    <t>Todd Hart</t>
  </si>
  <si>
    <t>Pioneer 49T31</t>
  </si>
  <si>
    <t>beans/wheat/fallow</t>
  </si>
  <si>
    <t>Roxana silt loam</t>
  </si>
  <si>
    <t>Helena seed shield, grap-ex SA</t>
  </si>
  <si>
    <t>150 lb potash, 2 ton lime (feb)</t>
  </si>
  <si>
    <t>Radiate @ V3, Boron @ R4</t>
  </si>
  <si>
    <t>3 oz cloak, 4 oz metribuzin, 1 pt metahchlor, 1 qt paraquat</t>
  </si>
  <si>
    <t>1 pt metrlachlor, 35 oz liberty</t>
  </si>
  <si>
    <t>4 oz stratego yld 2 R4</t>
  </si>
  <si>
    <t>Conventional</t>
  </si>
  <si>
    <t>Emerge 4892s</t>
  </si>
  <si>
    <t>corn/cotton/beans</t>
  </si>
  <si>
    <t>roundup, select 2 x</t>
  </si>
  <si>
    <t>2 oz valor,&amp; 8 oz Dual</t>
  </si>
  <si>
    <t>24 oz Warrant &amp; 16 oz Flexstar</t>
  </si>
  <si>
    <t>5 passes</t>
  </si>
  <si>
    <t>8" twin on 38</t>
  </si>
  <si>
    <t>UA 5612</t>
  </si>
  <si>
    <t>200 #0-26-26 fall, 150# AS @R3</t>
  </si>
  <si>
    <t>1.5 oz Zidua &amp; .3 oz firstrate @ R3, 1.5 pt Reflex, 12 oz Select @V10</t>
  </si>
  <si>
    <t>1 lb acephate @r6</t>
  </si>
  <si>
    <t>4 oz Priaxor @r3</t>
  </si>
  <si>
    <t>6 irrigations</t>
  </si>
  <si>
    <t>Pioneer P46T21R</t>
  </si>
  <si>
    <t>R</t>
  </si>
  <si>
    <t>2 oz Leadoff in fall, DuPont Trivence</t>
  </si>
  <si>
    <t>Approach Prima</t>
  </si>
  <si>
    <t>10 times</t>
  </si>
  <si>
    <t>James E Wray Jr</t>
  </si>
  <si>
    <t>Asgrow AG46X6</t>
  </si>
  <si>
    <t>RR2X</t>
  </si>
  <si>
    <t>Seedshield, Kickstand, Firstup</t>
  </si>
  <si>
    <t>80 bushel recommendation 2 tons litter in fall, 200 lb K in spring</t>
  </si>
  <si>
    <t>Coron 10-0-10, 5% Boron</t>
  </si>
  <si>
    <t>Dicamba, Roundup</t>
  </si>
  <si>
    <t>Boundary, Gramoxone</t>
  </si>
  <si>
    <t>Roundup, Engenia, Warrant</t>
  </si>
  <si>
    <t>Beseige</t>
  </si>
  <si>
    <t>Priaxor, Domark</t>
  </si>
  <si>
    <t>James Elton Wray</t>
  </si>
  <si>
    <t>Annette Wray</t>
  </si>
  <si>
    <t>corn/beans/cotton</t>
  </si>
  <si>
    <t>coron 10-0-10,</t>
  </si>
  <si>
    <t>engenia, roundup, warrant</t>
  </si>
  <si>
    <t>David DaVault</t>
  </si>
  <si>
    <t>Asgrow AG47X6</t>
  </si>
  <si>
    <t>Dubbs very fine sandy loam</t>
  </si>
  <si>
    <t>cruiser maxx, vertec, optima</t>
  </si>
  <si>
    <t>Boron</t>
  </si>
  <si>
    <t>Dicamba, Roundup, First Shot</t>
  </si>
  <si>
    <t>Roundup &amp; Dicamba twice</t>
  </si>
  <si>
    <t>Sniper orthene</t>
  </si>
  <si>
    <t>1.5 " 8 times</t>
  </si>
  <si>
    <t>Brad DaVault</t>
  </si>
  <si>
    <t xml:space="preserve">1.5 " 8 times </t>
  </si>
  <si>
    <t>Wayne Wilkinson</t>
  </si>
  <si>
    <t>Kenny &amp; Garrett Qualls</t>
  </si>
  <si>
    <t>soybeans/corn/rice</t>
  </si>
  <si>
    <t>Equity Mertec</t>
  </si>
  <si>
    <t>0-54-130</t>
  </si>
  <si>
    <t>Gramoxone (24 oz), 16 oz Micro 8</t>
  </si>
  <si>
    <t>Valor (2 oz), Roundup (64 oz), Zidua (1.5 oz)</t>
  </si>
  <si>
    <t>Zidua (1.5 oz), Medal (18 oz), Valor (2 oz)</t>
  </si>
  <si>
    <t>Power Max (64 oz)</t>
  </si>
  <si>
    <t>Lambda (1.5 oz)</t>
  </si>
  <si>
    <t>Quadris Top SBX)</t>
  </si>
  <si>
    <t>Pioneer P47T36</t>
  </si>
  <si>
    <t>cotton/beans/cotton</t>
  </si>
  <si>
    <t xml:space="preserve">Dubbs sandy loam </t>
  </si>
  <si>
    <t>Vault</t>
  </si>
  <si>
    <t>0-46-125</t>
  </si>
  <si>
    <t>Sharpen (2 oz 9/11/17)</t>
  </si>
  <si>
    <t>Roundup (36 oz), Enginia (8 oz), First Shot (.75 oz)</t>
  </si>
  <si>
    <t>Verdicat (5 oz), Zidua (2 oz)</t>
  </si>
  <si>
    <t>Roundup (32 oz), Zidua (2 oz)</t>
  </si>
  <si>
    <t>Acephate (7/2) , Bifenthrin (7/19)</t>
  </si>
  <si>
    <t>Priaxor &amp; Allevia (5/16), Priaxor, Bioforge, Stimulate, Thrive, Deliver K (7/2), Priaxor, Calbor, Delivered K, Thrive (7/19)</t>
  </si>
  <si>
    <t>7 times (6/14, 7/11, 7/19, 7/25, 8/1, 8/8, 8/28</t>
  </si>
  <si>
    <t>1 qt Round up, 4 oz Select</t>
  </si>
  <si>
    <t>1.5 pint Boundary</t>
  </si>
  <si>
    <t>Stratego Yield (7/11)</t>
  </si>
  <si>
    <t>poly pipe 6/18,  6/30, 7/16</t>
  </si>
  <si>
    <t>Doin Bowers Jr</t>
  </si>
  <si>
    <t>Pioneer P46T30X</t>
  </si>
  <si>
    <t>Bon-Foley Complex</t>
  </si>
  <si>
    <t>0-70-120 falll , 12000 lb litter, 460 lb N</t>
  </si>
  <si>
    <t>Gramoxone &amp; Metribuzin</t>
  </si>
  <si>
    <t>Warrant &amp; Engenia</t>
  </si>
  <si>
    <t>Prevathon fb Karate</t>
  </si>
  <si>
    <t>Rick Fort</t>
  </si>
  <si>
    <t>Asgrow AG 46X6</t>
  </si>
  <si>
    <t>peanuts, soybeans/corn</t>
  </si>
  <si>
    <t>2 ton/acre litter</t>
  </si>
  <si>
    <t>Zidua (2 oz)</t>
  </si>
  <si>
    <t>Engenia (12.8 oz), Zidua (1 oz), Roundup (22 oz)</t>
  </si>
  <si>
    <t>Beseige (8 oz)</t>
  </si>
  <si>
    <t>Quadris Top (10 oz)</t>
  </si>
  <si>
    <t>4 times - center pivot</t>
  </si>
  <si>
    <t>RR2X Dicamba</t>
  </si>
  <si>
    <t>Inovate</t>
  </si>
  <si>
    <t>1 ton chicken litter fall, 100lb Potash (4/7)</t>
  </si>
  <si>
    <t>gramoxone (1 pt)</t>
  </si>
  <si>
    <t>Boundary (1.5 pt) 4/8/17</t>
  </si>
  <si>
    <t>Roundup Power Max (32 oz) &amp; Zidua (1 oz) 5/15</t>
  </si>
  <si>
    <t>Statego Yield (4 ox)</t>
  </si>
  <si>
    <t>3 with polypipe</t>
  </si>
  <si>
    <t>38" twinn</t>
  </si>
  <si>
    <t>Corning</t>
  </si>
  <si>
    <t>RR2x</t>
  </si>
  <si>
    <t>rice/soy/rice</t>
  </si>
  <si>
    <t>Acceleron</t>
  </si>
  <si>
    <t>0-0-60-10, 1 lb Boron</t>
  </si>
  <si>
    <t>Roundup Power Max (26 oz) &amp; Classic (5 oz)</t>
  </si>
  <si>
    <t>furrow 9 times</t>
  </si>
  <si>
    <t>Trevor Malone</t>
  </si>
  <si>
    <t>Hickory Ridge</t>
  </si>
  <si>
    <t>Pioneer P47T89R</t>
  </si>
  <si>
    <t>corn, soy, fallow</t>
  </si>
  <si>
    <t>Pioneer premium seed treatment</t>
  </si>
  <si>
    <t>1 ton litter &amp; 0-0-60</t>
  </si>
  <si>
    <t>Roundup,  Verdict, Warrant</t>
  </si>
  <si>
    <t>Roundup Select, Zidua</t>
  </si>
  <si>
    <t>Stratego Yield</t>
  </si>
  <si>
    <t>Billy Wayne Tripp</t>
  </si>
  <si>
    <t>corn/corn/soybean</t>
  </si>
  <si>
    <t>CruiserMaxx (Seed Shield), First UP</t>
  </si>
  <si>
    <t>vaiable rate, potash</t>
  </si>
  <si>
    <t>12.8 oz (Engenia &amp; Pmax), 10-12 oz Cobra, 2 oz Zidua</t>
  </si>
  <si>
    <t>2 oz Zidua</t>
  </si>
  <si>
    <t>12.8 oz Engenia, 22 oz Power max, 10-12 oz Cobra</t>
  </si>
  <si>
    <t>Beseige (8 oz @R3), 8 oz Penetrator Plus</t>
  </si>
  <si>
    <t>13.7 ox Trivapro, 8 oz Penetrator Plus on 6/40</t>
  </si>
  <si>
    <t>row watered every 6 days</t>
  </si>
  <si>
    <t>30" twin</t>
  </si>
  <si>
    <t>corn/soybean/soybean</t>
  </si>
  <si>
    <t>150 lb K, 15 lb S</t>
  </si>
  <si>
    <t>Karate R3</t>
  </si>
  <si>
    <t>Quadris Top R3</t>
  </si>
  <si>
    <t>Jill Culp</t>
  </si>
  <si>
    <t>Dyna Grow 28XT56</t>
  </si>
  <si>
    <t>soybean/soybean/corn</t>
  </si>
  <si>
    <t>Roundup twice</t>
  </si>
  <si>
    <t>Bifin 1/25</t>
  </si>
  <si>
    <t>Quadris top 5 oz</t>
  </si>
  <si>
    <t>Neill Culp</t>
  </si>
  <si>
    <t>Karate at R3</t>
  </si>
  <si>
    <t>Quadris at R3</t>
  </si>
  <si>
    <t>pivot 3 times</t>
  </si>
  <si>
    <t>Pioneer P47T36R</t>
  </si>
  <si>
    <t>120 lb 0-30-60</t>
  </si>
  <si>
    <t>glyphosate, prefix,glyphosate</t>
  </si>
  <si>
    <t>lambi sci @R3</t>
  </si>
  <si>
    <t>Quadris top @ R3</t>
  </si>
  <si>
    <t>7.5 on 30" row</t>
  </si>
  <si>
    <t>Terry Fuller/Kyle Fuller</t>
  </si>
  <si>
    <t>100 lb 0-30-60</t>
  </si>
  <si>
    <t>Kyle fuller</t>
  </si>
  <si>
    <t>Pioneer P46A16R</t>
  </si>
  <si>
    <t>glyphosate &amp; Prefix, glyphosate</t>
  </si>
  <si>
    <t>Hefty H48X7</t>
  </si>
  <si>
    <t>corn/soybean/corn</t>
  </si>
  <si>
    <t>commerce</t>
  </si>
  <si>
    <t>Paraquat (10.7 oz) burndown</t>
  </si>
  <si>
    <t>Zidua (1.5 ox), Metribuzin (5 oz), Paraquat (1 pt)</t>
  </si>
  <si>
    <t>2X - Engenia (12.8 oz), Glyphosate (32 oz), Zidua (1 oz)</t>
  </si>
  <si>
    <t>Intrepid Edge (4.5 oz), Lambda (3.6 ox)</t>
  </si>
  <si>
    <t>2X - Priaxor (4 oz) &amp; Propiconizole (5 oz)</t>
  </si>
  <si>
    <t>pivot 4 times @ 3/4 "</t>
  </si>
  <si>
    <t>Mary Galloway</t>
  </si>
  <si>
    <t>Hefty H49X7S</t>
  </si>
  <si>
    <t>Paraquat (1 pt), Zidua (1.5 oz), Metribuzon (5 oz)</t>
  </si>
  <si>
    <t>Engenia (12.8 o)(, Glyphosate (1 qt.), Zidua (1 oz)</t>
  </si>
  <si>
    <t>Intrepid Edge, Lambda</t>
  </si>
  <si>
    <t>Priaxor, Propiconizole</t>
  </si>
  <si>
    <t>milo/soy/soy</t>
  </si>
  <si>
    <t>basket</t>
  </si>
  <si>
    <t>Paraquat (1 pt), Fierce (3 oz)</t>
  </si>
  <si>
    <t>Intrepd Edge (4.5 oz), Lambda (3.6 oz)</t>
  </si>
  <si>
    <t>Samantha Cain</t>
  </si>
  <si>
    <t>Crendenz 4748</t>
  </si>
  <si>
    <t>cruiser &amp; graph ex</t>
  </si>
  <si>
    <t>3 tons chiclem ;otter. 100 lb Urea @ R3</t>
  </si>
  <si>
    <t>glyphosate (1 qt)</t>
  </si>
  <si>
    <t>Dual (1 pt ) &amp; Metribuzin (5 oz)</t>
  </si>
  <si>
    <t>Liberty (32 oz) followed by Liberty (32 oz)</t>
  </si>
  <si>
    <t>Priaxor (2 applications of 4 oz)</t>
  </si>
  <si>
    <t>3 ton chicken litter</t>
  </si>
  <si>
    <t>Gramoxone (42 oz) &amp; Verdict (7 oz)</t>
  </si>
  <si>
    <t>Dual (1 pt)</t>
  </si>
  <si>
    <t>Engenia (12.8 oz twice) &amp; Gylphosate (1 qt twice)</t>
  </si>
  <si>
    <t>Priaxof (4 oz)</t>
  </si>
  <si>
    <t>rice/soybea/rice</t>
  </si>
  <si>
    <t>Equity VIP 93 oz/cwt)</t>
  </si>
  <si>
    <t>0-80-150 4/4/17</t>
  </si>
  <si>
    <t>10 oz Nutri-Sync-D @ R3</t>
  </si>
  <si>
    <t>Zidua (2 oz), Metribusin (4oz)</t>
  </si>
  <si>
    <t>Makaze Yield Pro (2.5 pt), Prefix (2 pt)</t>
  </si>
  <si>
    <t>Priaxor (4 oz @ R3)</t>
  </si>
  <si>
    <t>PioneerP 46A16R</t>
  </si>
  <si>
    <t>Rice/soybeans/corn</t>
  </si>
  <si>
    <t>Stuttgart silt loam – 65.5 % , dewitt silt loam 34.5 %</t>
  </si>
  <si>
    <t>Innovate, Seed Coat</t>
  </si>
  <si>
    <t>1 ton chick litter, 355# 0-18-36 on 4/5/17</t>
  </si>
  <si>
    <t>32 oz Crop Car, 10 oz Perk Plus</t>
  </si>
  <si>
    <t>Dual (1 pg), Sencor (5 oz)</t>
  </si>
  <si>
    <t>Roundup (1.5 pt)</t>
  </si>
  <si>
    <t>Priaxor (4 oz twice)</t>
  </si>
  <si>
    <t>John Newkirk</t>
  </si>
  <si>
    <t>Dewitt silt loam</t>
  </si>
  <si>
    <t>cruisermaxx, vibrance</t>
  </si>
  <si>
    <t>variable rate pre plant - Aspire + MESZ (4/8/17), Urea + Symtrx at R3 (6/16/16)</t>
  </si>
  <si>
    <t>Nutripak at layby and R3</t>
  </si>
  <si>
    <t>Zidua, Metribuzin</t>
  </si>
  <si>
    <t>Beseige (R3)</t>
  </si>
  <si>
    <t>Priaxor (4 oz at R3 &amp; R5), Propiconazole @R3</t>
  </si>
  <si>
    <t>rice/soybeans/soybeans</t>
  </si>
  <si>
    <t>Revise</t>
  </si>
  <si>
    <t>variable rate spring</t>
  </si>
  <si>
    <t>Enlite (2.8 oz)</t>
  </si>
  <si>
    <t>Roundup (32 oz) &amp; Flexstar (4 oz)</t>
  </si>
  <si>
    <t>6.4 oz Reveal</t>
  </si>
  <si>
    <t>Priaxor D</t>
  </si>
  <si>
    <t>5 times/every 10 days/6/20-8/5</t>
  </si>
  <si>
    <t>NK S47-K5</t>
  </si>
  <si>
    <t>Cruisermaxx</t>
  </si>
  <si>
    <t>sharpen &amp; sodium chlorate</t>
  </si>
  <si>
    <t>Roundup &amp; Dual</t>
  </si>
  <si>
    <t>Praxor (4 oz @ R3), Priaxor (4 oz at R5)</t>
  </si>
  <si>
    <t>Mike Taylor</t>
  </si>
  <si>
    <t>Asgrow AG 46X7</t>
  </si>
  <si>
    <t>Gramoxone</t>
  </si>
  <si>
    <t>Roundup, Engenia, Zidua</t>
  </si>
  <si>
    <t>Bifin</t>
  </si>
  <si>
    <t>Quadris sbx (5 oz)</t>
  </si>
  <si>
    <t>Rebecca Taylor</t>
  </si>
  <si>
    <t>150 lb K, 2 gal P &amp; K furrow</t>
  </si>
  <si>
    <t>gramoxone (1 qt)</t>
  </si>
  <si>
    <t>1-40 Bifin at R3</t>
  </si>
  <si>
    <t>Quadris sbx (5 oz) at R3</t>
  </si>
  <si>
    <t>2 times row water</t>
  </si>
  <si>
    <t>Asgrow AG 43X7</t>
  </si>
  <si>
    <t>corn/soybeans/peanut</t>
  </si>
  <si>
    <t>150 lb K (fall)</t>
  </si>
  <si>
    <t>gramoxone &amp; Boundary</t>
  </si>
  <si>
    <t>roundyp, Engenia, Zidua</t>
  </si>
  <si>
    <t>1-4- Bifin</t>
  </si>
  <si>
    <t>Quadris SBX (5 oz)</t>
  </si>
  <si>
    <t>soybean/corn/soybean</t>
  </si>
  <si>
    <t>foley silt loam</t>
  </si>
  <si>
    <t>150 lb K in fall, 15 lb S in spring</t>
  </si>
  <si>
    <t>intimidator</t>
  </si>
  <si>
    <t>Beseige (10 oz)</t>
  </si>
  <si>
    <t>Quadris (7 oz)</t>
  </si>
  <si>
    <t>corn/soybean/soybeans</t>
  </si>
  <si>
    <t>120 lb K</t>
  </si>
  <si>
    <t>Lambda-Cy@ R3</t>
  </si>
  <si>
    <t>Quadris Top @ Re</t>
  </si>
  <si>
    <t>Roundup twice, Prefix</t>
  </si>
  <si>
    <t>Cash Billberry</t>
  </si>
  <si>
    <t>Progeny P 4613</t>
  </si>
  <si>
    <t>RYS</t>
  </si>
  <si>
    <t>dundee</t>
  </si>
  <si>
    <t>P &amp; K 0-40-60 11/1/16</t>
  </si>
  <si>
    <t>Roundup, Goal, ?</t>
  </si>
  <si>
    <t>Beseige (8 oz), Acephate (3/4 lb)</t>
  </si>
  <si>
    <t>Quatris Top</t>
  </si>
  <si>
    <t>non irrigated</t>
  </si>
  <si>
    <t>17"</t>
  </si>
  <si>
    <t>soybeans/corn/soybeans</t>
  </si>
  <si>
    <t>Avicta Complete, Cruiser 5fs</t>
  </si>
  <si>
    <t>roundup powermax 2, fastbreak destiny he</t>
  </si>
  <si>
    <t>Destiny H2, Roundup Powermax, verdict</t>
  </si>
  <si>
    <t>Roundup Power Max 2, Charger Basic</t>
  </si>
  <si>
    <t>Lambda Cy (4 oz), Bifen, Acephate</t>
  </si>
  <si>
    <t>Avicta Complete</t>
  </si>
  <si>
    <t>0-0-60 145#</t>
  </si>
  <si>
    <t>Dicamba &amp; Roundup burndown</t>
  </si>
  <si>
    <t>Zidua (2 oz), Roundup Powermax</t>
  </si>
  <si>
    <t>Prefix (32 oz), Roundup Powermax (32 oz)</t>
  </si>
  <si>
    <t>William Palsa</t>
  </si>
  <si>
    <t>Agventure 48E3</t>
  </si>
  <si>
    <t>Caper Robertson</t>
  </si>
  <si>
    <t>Asgrow AG4632</t>
  </si>
  <si>
    <t>RR2Y</t>
  </si>
  <si>
    <t>corn/rice/beans</t>
  </si>
  <si>
    <t>sharkey clay</t>
  </si>
  <si>
    <t>100 lb DAP on 5/10</t>
  </si>
  <si>
    <t>Gramoxone (1 qt) &amp; Trivence (6 oz)</t>
  </si>
  <si>
    <t>Roundup (1.5 pt) &amp; Metolachlor (1.4 pt)</t>
  </si>
  <si>
    <t>Brigade (1/gal/35 acres) Prevathon 14 oz/a, Prevathon &amp; Brigade</t>
  </si>
  <si>
    <t>Stratego Yield (4 oz)</t>
  </si>
  <si>
    <t>38 "twin</t>
  </si>
  <si>
    <t>Kenneth Robertson</t>
  </si>
  <si>
    <t>Coushatta complex mixed with a Sharkey and Desha clay.</t>
  </si>
  <si>
    <t>18-46-60 in fall</t>
  </si>
  <si>
    <t>gramoxone, Trivence</t>
  </si>
  <si>
    <t>Roundup, metolachlor</t>
  </si>
  <si>
    <t>Brigade 1/35, Prevathon 14 oz, Brigade 1/25, acephate 3/4 lb</t>
  </si>
  <si>
    <t>stratego YLD 4 oz</t>
  </si>
  <si>
    <t>7 - Western</t>
  </si>
  <si>
    <t>Terral Rev 48L63</t>
  </si>
  <si>
    <t>corn(wheat)/beans/coarn</t>
  </si>
  <si>
    <t>Roxana Silt Loam</t>
  </si>
  <si>
    <t>Poncho</t>
  </si>
  <si>
    <t>2 pivot passes with hog farm waste water</t>
  </si>
  <si>
    <t>burn wheat stubble</t>
  </si>
  <si>
    <t>Liberty (32 oz), Dual (1 pt) followed by Libery (32 oz)</t>
  </si>
  <si>
    <t>Prevathon (15 oz) 7/6</t>
  </si>
  <si>
    <t>8 trips with pivot (3/4 inch per circle)</t>
  </si>
  <si>
    <t>Terral Rev 48A76</t>
  </si>
  <si>
    <t>corn(wheat)/dc beans/corn(wheat)</t>
  </si>
  <si>
    <t>Gallion Silt Loma</t>
  </si>
  <si>
    <t>Graph Ex Sa</t>
  </si>
  <si>
    <t>2 tons poultry litter 6/17</t>
  </si>
  <si>
    <t>Dual, Valor, Sencor</t>
  </si>
  <si>
    <t>fungicide</t>
  </si>
  <si>
    <t>12 times, pivot</t>
  </si>
  <si>
    <t>Greg Hart</t>
  </si>
  <si>
    <t>soybeans/wheat(beans)/wheat</t>
  </si>
  <si>
    <t>Helena Seed Shield, Graph Ex</t>
  </si>
  <si>
    <t>2 tons poultry litter, 200 # potash in fall</t>
  </si>
  <si>
    <t>Paraquat &amp; Salt @R8</t>
  </si>
  <si>
    <t>Radioate (2 oz)</t>
  </si>
  <si>
    <t>Valor (2 oz), Methix Plus (4 oz), Metribuzin (4 oz), Gramoxone (1 qt)</t>
  </si>
  <si>
    <t>Dual (1 pt), Makaze (1 qt)</t>
  </si>
  <si>
    <t>Prevathon (14 oz)</t>
  </si>
  <si>
    <t>Stratego Yield (4 oz) @ R3</t>
  </si>
  <si>
    <t>Frankie Deaver</t>
  </si>
  <si>
    <t>Terral Rev 49L49</t>
  </si>
  <si>
    <t>2 tons chicken litter, 150 lb potash</t>
  </si>
  <si>
    <t>Roundup, 2-4D, Leadoff</t>
  </si>
  <si>
    <t>7.5" drill</t>
  </si>
  <si>
    <t>Roxana-Rilla Sandy Loam</t>
  </si>
  <si>
    <t>Fungicide/insecticide</t>
  </si>
  <si>
    <t>100 lb phospahte, 100 lb potash</t>
  </si>
  <si>
    <t>Dual(16 oz), Metribuzin (4 oz)</t>
  </si>
  <si>
    <t>Flex Star &amp; Roundup</t>
  </si>
  <si>
    <t>furrow 5 times (toal 8 inches</t>
  </si>
  <si>
    <t>Chad Avery Halbert</t>
  </si>
  <si>
    <t>Ellis</t>
  </si>
  <si>
    <t>cruiser maxx vibrance</t>
  </si>
  <si>
    <t>300 # potash, 300 lb triple, actagro Monarch 1.5 gallon, 1000 # top choice</t>
  </si>
  <si>
    <t>Select &amp; Dual</t>
  </si>
  <si>
    <t>Priaxxor, Actagro Monarch</t>
  </si>
  <si>
    <t>1 tim July 10 - 3 inches</t>
  </si>
  <si>
    <t>Brandon Stephens</t>
  </si>
  <si>
    <t>eMerge 4993</t>
  </si>
  <si>
    <t xml:space="preserve">cruiser </t>
  </si>
  <si>
    <t>0-40-90 + Boron</t>
  </si>
  <si>
    <t>Xidua &amp; Boundary,</t>
  </si>
  <si>
    <t>Warrior Ultra &amp; Section 3 (Select)</t>
  </si>
  <si>
    <t>Beseige on margins(4 oz)</t>
  </si>
  <si>
    <t>Trvaapro (6 oz)</t>
  </si>
  <si>
    <t>6/12, 6/24, 7/8, 7/20</t>
  </si>
  <si>
    <t>eMerge 4892</t>
  </si>
  <si>
    <t>beans/beans/corn</t>
  </si>
  <si>
    <t>200 lb 0-20-30 on 3/25</t>
  </si>
  <si>
    <t>Liberty, Zidua</t>
  </si>
  <si>
    <t>Prevathon</t>
  </si>
  <si>
    <t>Harvest aid</t>
  </si>
  <si>
    <t>Asgrow 46X6</t>
  </si>
  <si>
    <t>soy,rice,rice</t>
  </si>
  <si>
    <t>cruiser max with innoculant</t>
  </si>
  <si>
    <t>0-46-60 variable</t>
  </si>
  <si>
    <t>helmquat (32 oz &amp; Intimadator (40 oz)</t>
  </si>
  <si>
    <t>RU 32 oz, Warrant 48 oz, Interlock 4 oz</t>
  </si>
  <si>
    <t>Max-N Sulfur 16 oz, Priaxor 4 oz, Topaz 4 oz</t>
  </si>
  <si>
    <t>row every 7-10 days</t>
  </si>
  <si>
    <t>Helquat 12 oz/10 gal water</t>
  </si>
  <si>
    <t>Progeny 4816</t>
  </si>
  <si>
    <t>Dicamba</t>
  </si>
  <si>
    <t>cotton,soy,cotton</t>
  </si>
  <si>
    <t>Seed shield, first up, Kickstand</t>
  </si>
  <si>
    <t>80 bu variable fall 2017</t>
  </si>
  <si>
    <t>RU, Dicamba</t>
  </si>
  <si>
    <t>Gramoxone, Boundary</t>
  </si>
  <si>
    <t>RU, Zidua</t>
  </si>
  <si>
    <t>Pioneer P48A60X</t>
  </si>
  <si>
    <t>soy,rice,corn</t>
  </si>
  <si>
    <t>10-60-100 w 10#sulfur</t>
  </si>
  <si>
    <t>2 appls</t>
  </si>
  <si>
    <t>7 times, 7-8 days apart</t>
  </si>
  <si>
    <t>soy,rice,cotton</t>
  </si>
  <si>
    <t>10-75-120 w  10# Sulfur</t>
  </si>
  <si>
    <t xml:space="preserve">4 oz Priaxor </t>
  </si>
  <si>
    <t>5 oz of Generic Bifenthrin</t>
  </si>
  <si>
    <t>PioneerP 45A23X</t>
  </si>
  <si>
    <t>corn, soy, corn</t>
  </si>
  <si>
    <t xml:space="preserve">0-60-140 fall </t>
  </si>
  <si>
    <t>1/3 oz metribuzin &amp; 3.25 oz liquid Zidua</t>
  </si>
  <si>
    <t>40 oz Prefix &amp; 1 qt RU, 1 oz dry Zidua &amp; 1 qt RU</t>
  </si>
  <si>
    <t xml:space="preserve">1 pt Zidua (?) &amp; RU, </t>
  </si>
  <si>
    <t>6 oz Approach Prima</t>
  </si>
  <si>
    <t>11 times beginning 5/5/18 ending 8/16/18</t>
  </si>
  <si>
    <t>16 oz Helmquat by air</t>
  </si>
  <si>
    <t>Credenz 4222</t>
  </si>
  <si>
    <t>corn, soy, rice</t>
  </si>
  <si>
    <t>Dynastart &amp; Concensus</t>
  </si>
  <si>
    <t>200 lb potash, 150 lb MESZ</t>
  </si>
  <si>
    <t>Stratego Xld</t>
  </si>
  <si>
    <t>Liberty @ 2 pt Intimidator @ planting</t>
  </si>
  <si>
    <t>2 pts Intimidator</t>
  </si>
  <si>
    <t>36 oz Liberty</t>
  </si>
  <si>
    <t>weekly row water</t>
  </si>
  <si>
    <t>gramoxone</t>
  </si>
  <si>
    <t>Judd Cunningham</t>
  </si>
  <si>
    <t>Asgrow 46X7</t>
  </si>
  <si>
    <t>rice, soy, rice</t>
  </si>
  <si>
    <t>Arpon Max</t>
  </si>
  <si>
    <t>120 lb of Aspire 4/15/18</t>
  </si>
  <si>
    <t>1.5 pt Boundary &amp; 32 oz RU</t>
  </si>
  <si>
    <t>32 oz RU</t>
  </si>
  <si>
    <t>levee water 6/5 (2 "), 7/20 (2")</t>
  </si>
  <si>
    <t>soy,rice, soy</t>
  </si>
  <si>
    <t>1.5 Ppt Boundary</t>
  </si>
  <si>
    <t>1 qt RU, 1 qt Ru=U &amp; 6 oz Select</t>
  </si>
  <si>
    <t>3.2 oz Mustang Max &amp; 1/2 # acephate</t>
  </si>
  <si>
    <t>7 oz !uadris Top SBX</t>
  </si>
  <si>
    <t>June, July 2"</t>
  </si>
  <si>
    <t>1 pt Gramoxone</t>
  </si>
  <si>
    <t>Garrett Burgess</t>
  </si>
  <si>
    <t xml:space="preserve">rice, </t>
  </si>
  <si>
    <t>Askew Silt loam, Foley-Bonn Complex</t>
  </si>
  <si>
    <t>NSMG</t>
  </si>
  <si>
    <t>170 # 0-46-1, 125#0-0-60, 100# urea, 50# Aspire</t>
  </si>
  <si>
    <t>48 oz Warrant &amp; 32 oz Roundup Powermax</t>
  </si>
  <si>
    <t>32 oz Powermax, 24 oz Storm, 3.4 oz Ascent</t>
  </si>
  <si>
    <t>2 oz Dimlin</t>
  </si>
  <si>
    <t>7 oz Priaxor, 7.5 oz Quadris Top SBX</t>
  </si>
  <si>
    <t>1 gal sodium chlorate</t>
  </si>
  <si>
    <t>Kyle Schlenker</t>
  </si>
  <si>
    <t>Intego</t>
  </si>
  <si>
    <t>0-60-120 plus Boron</t>
  </si>
  <si>
    <t>1 qt RU, 1 qt  Prefix, RU on 6/8</t>
  </si>
  <si>
    <t>Mustan Max &amp; Acephate</t>
  </si>
  <si>
    <t xml:space="preserve">8 oz Priaxor D </t>
  </si>
  <si>
    <t>furrow 4 times 6/13,7/4,7/24,8/5</t>
  </si>
  <si>
    <t>Gramoxone &amp; Super B</t>
  </si>
  <si>
    <t>Pioneer P47A76</t>
  </si>
  <si>
    <t>rice,corn, soy</t>
  </si>
  <si>
    <t>Beulah fire sandy loam</t>
  </si>
  <si>
    <t>Pioneer</t>
  </si>
  <si>
    <t>.025 lb Metribuzin &amp; Antem Max</t>
  </si>
  <si>
    <t>32 oz Liberty &amp; Class Act (twice)</t>
  </si>
  <si>
    <t>4 oz Priaxor</t>
  </si>
  <si>
    <t>Doin Bowers</t>
  </si>
  <si>
    <t>Pioneer P48A60</t>
  </si>
  <si>
    <t>crowley silt loam</t>
  </si>
  <si>
    <t>0-55-120</t>
  </si>
  <si>
    <t>1 qt RU</t>
  </si>
  <si>
    <t>3 pt Warrant &amp; .4 lb Metribuzin</t>
  </si>
  <si>
    <t>1 qt RU &amp; Warrant Ultra</t>
  </si>
  <si>
    <t>rice,soy,rice</t>
  </si>
  <si>
    <t>Foley silt Loam</t>
  </si>
  <si>
    <t>Envive &amp; Valor</t>
  </si>
  <si>
    <t>RU</t>
  </si>
  <si>
    <t>Prevalthon</t>
  </si>
  <si>
    <t>Omto,odatpr</t>
  </si>
  <si>
    <t>RU &amp; Classic</t>
  </si>
  <si>
    <t>Trey Scott</t>
  </si>
  <si>
    <t>Joey Massey</t>
  </si>
  <si>
    <t xml:space="preserve">Credenz 5147 </t>
  </si>
  <si>
    <t>soy,corn, soy</t>
  </si>
  <si>
    <t>Calloway Silt loam Oaklimeter sily Loam</t>
  </si>
  <si>
    <t>5/5 - 200 lb Impact PR, 7/21 64 oz Delivered Kplus,3-0-20 + 15 oz Nutriplant, 7/23 - 100 lb 0-0-60 + 50 lb 18-46-0</t>
  </si>
  <si>
    <t>4/30 - 32 oz Enby Intense, 8 oz Verimax AMS</t>
  </si>
  <si>
    <t>5/10 24 oz Galvan</t>
  </si>
  <si>
    <t>6/4 - 32 oz Liberty, 8 oz Verimax AMS, 1 pt Visor s-Moc, 6-16 - 50 oz Liberty, 8 oz verimax AMS</t>
  </si>
  <si>
    <t>7/21 - 8 ox Priaxor D, 8/15 - 8 oz Priaxor D</t>
  </si>
  <si>
    <t xml:space="preserve">Gramoxone 2SL 1 pt </t>
  </si>
  <si>
    <t>Byron Lindsey</t>
  </si>
  <si>
    <t>Keith Houchin</t>
  </si>
  <si>
    <t>Angie Walker</t>
  </si>
  <si>
    <t>Pioneer P45T39</t>
  </si>
  <si>
    <t>soy,soy</t>
  </si>
  <si>
    <t>kobel</t>
  </si>
  <si>
    <t>0-25-60</t>
  </si>
  <si>
    <t>32 oz RU Power Max, 2.25 pts Presidua, 1 pt crop oil</t>
  </si>
  <si>
    <t xml:space="preserve">Twice - 32 oz Libery &amp; Class Act (1.25%) </t>
  </si>
  <si>
    <t>4.64 oz Stratego Yield, 6.4 oz Musterlock</t>
  </si>
  <si>
    <t>Wade Walker</t>
  </si>
  <si>
    <t>4.64 oz Stratego yield</t>
  </si>
  <si>
    <t>Jody Walker</t>
  </si>
  <si>
    <t>corn,soy,soy</t>
  </si>
  <si>
    <t>90k40p fall</t>
  </si>
  <si>
    <t>RU &amp; Dicamba</t>
  </si>
  <si>
    <t>Fierce &amp; RU</t>
  </si>
  <si>
    <t>RU twice</t>
  </si>
  <si>
    <t>row water 7 times</t>
  </si>
  <si>
    <t>7.5" bed</t>
  </si>
  <si>
    <t>Justin Earls</t>
  </si>
  <si>
    <t>Progeny 4851</t>
  </si>
  <si>
    <t>Bill Rushing</t>
  </si>
  <si>
    <t>Armor 440</t>
  </si>
  <si>
    <t>sandy</t>
  </si>
  <si>
    <t>Apron/Maxx</t>
  </si>
  <si>
    <t>(2 oz Zidua &amp;  30 oz Liberty) twic</t>
  </si>
  <si>
    <t>zidua</t>
  </si>
  <si>
    <t>30 oz Liberty twice</t>
  </si>
  <si>
    <t>furrow 5/14,5/28,6/11,6/25,7/9,723</t>
  </si>
  <si>
    <t>1 pt paraquat</t>
  </si>
  <si>
    <t>Asgrow Ag47X6</t>
  </si>
  <si>
    <t>soy, rice,soy</t>
  </si>
  <si>
    <t>variable, 2 acre grid</t>
  </si>
  <si>
    <t>K plus 1 gal/a, Priaxor D 8 oz</t>
  </si>
  <si>
    <t>1.5 oz Zidua</t>
  </si>
  <si>
    <t>32 ox Prefix, 32 oz RU</t>
  </si>
  <si>
    <t>Pioneer P46A16</t>
  </si>
  <si>
    <t>rice,soy,soy</t>
  </si>
  <si>
    <t>Crusier Max</t>
  </si>
  <si>
    <t>400 # 0-14-40</t>
  </si>
  <si>
    <t>Dual &amp;Scepter</t>
  </si>
  <si>
    <t>Prefix &amp; RU</t>
  </si>
  <si>
    <t>Priaxor (4 oz) &amp; Tilt (4 oz) twice</t>
  </si>
  <si>
    <t>furrow 6/11,6/20,6/30,7/15,7/30</t>
  </si>
  <si>
    <t>crowley sil loam</t>
  </si>
  <si>
    <t>Equity VIP (3 oz), Consensus (.4 oz), Mertect (340)</t>
  </si>
  <si>
    <t>0-60-140 on 5/1/18, 21-0-0-24</t>
  </si>
  <si>
    <t>10 oz Nutrasync D</t>
  </si>
  <si>
    <t>2 pt Intimidator</t>
  </si>
  <si>
    <t>40 oz Makaze Yield Pro, 28 oz Prefix, 7 oz Medalec</t>
  </si>
  <si>
    <t>4 oz Priaxor, 6 oz Fitness</t>
  </si>
  <si>
    <t>furrow 5 times 6/20-8/10</t>
  </si>
  <si>
    <t>16 oz Gramoxone, 1 qt Defol</t>
  </si>
  <si>
    <t>David Petter</t>
  </si>
  <si>
    <t>3 oz Equity VIP &amp; .4 oz Consensus &amp; .64 oz Mertect 340F &amp; 4 oz Awakens</t>
  </si>
  <si>
    <t>24-80-148-20 (S)-.5 (B)</t>
  </si>
  <si>
    <t xml:space="preserve">32 oz Quick Ultra W Awaken, 2 oz Radiate, 10 oz Nutrisync-D &amp; 1.5 gal ReNforce K </t>
  </si>
  <si>
    <t>32 oz RoundupP-Max II &amp; 14 oz  Outlook (BASF)</t>
  </si>
  <si>
    <t>4 oz Priaxor twice</t>
  </si>
  <si>
    <t xml:space="preserve">16 oz Gramoxone, </t>
  </si>
  <si>
    <t>Asgrow AG 47X6</t>
  </si>
  <si>
    <t>soy,corn,soy</t>
  </si>
  <si>
    <t>200 lb 0-30-60</t>
  </si>
  <si>
    <t>Boundary, RU</t>
  </si>
  <si>
    <t>Zidua, RU</t>
  </si>
  <si>
    <t>Bifin @ R3</t>
  </si>
  <si>
    <t>Fungicide @R3</t>
  </si>
  <si>
    <t>no irrigation</t>
  </si>
  <si>
    <t>soy,soy,soy</t>
  </si>
  <si>
    <t>Memphis Silt loam</t>
  </si>
  <si>
    <t>90 lbK, 60 lb P</t>
  </si>
  <si>
    <t>90 lb k, 60 lb P</t>
  </si>
  <si>
    <t>Intimidator &amp; RU</t>
  </si>
  <si>
    <t>commerce silt loam</t>
  </si>
  <si>
    <t>Prefix, RU</t>
  </si>
  <si>
    <t>Insecticide R3</t>
  </si>
  <si>
    <t>Fungicide R3</t>
  </si>
  <si>
    <t>no entry</t>
  </si>
  <si>
    <t>Chad Halbert</t>
  </si>
  <si>
    <t>cruiser Max, Vibrance</t>
  </si>
  <si>
    <t>1000 lb top choice, 300 pot,  300 triple</t>
  </si>
  <si>
    <t>Dual Magnum</t>
  </si>
  <si>
    <t>Quadris top R3</t>
  </si>
  <si>
    <t>row water 6 inches</t>
  </si>
  <si>
    <t>Local Seed LS4565</t>
  </si>
  <si>
    <t>Indigo</t>
  </si>
  <si>
    <t>1000 lbs top choice fall 2018, 300 lb Potash on 3/23</t>
  </si>
  <si>
    <t>1/2 gal/a Uptake 23, 1 pt copper plus, n-sulfur up</t>
  </si>
  <si>
    <t>Dicamba, RU, 2.5 oz Zidua</t>
  </si>
  <si>
    <t>8  oz Beseige, 1-35 Brigade, 1-35 Bridgade</t>
  </si>
  <si>
    <t>6 oz Priaxor &amp; 4 oz Tilt</t>
  </si>
  <si>
    <t>furrow 12 times ever 5 days in 12-18 hr sets</t>
  </si>
  <si>
    <t>1 oz Sharpen &amp; 1/2 gallon Chlorate &amp; MSO</t>
  </si>
  <si>
    <t>Asgrow AG 4632</t>
  </si>
  <si>
    <t>1.5 tons litter fall</t>
  </si>
  <si>
    <t>Gramoxone, Trivence</t>
  </si>
  <si>
    <t>RU &amp; Warrant Ultra, RU &amp; Metolachlor</t>
  </si>
  <si>
    <t>Beseige, Beseige &amp; Acephate</t>
  </si>
  <si>
    <t>Quadris Top SBX</t>
  </si>
  <si>
    <t>row 2 inches, 6/5,6/18,7/5,7/17,8/6</t>
  </si>
  <si>
    <t>caushatta complex/sharkey clay</t>
  </si>
  <si>
    <t>1 ton litter spring, 100 lb 0-0-60</t>
  </si>
  <si>
    <t>row 2 inches, 6/5,6/15,7/2,7/17,8/6</t>
  </si>
  <si>
    <t>Rev 48A 76</t>
  </si>
  <si>
    <t>soy, wheat, fallow</t>
  </si>
  <si>
    <t>Seed Shield, Graph-Ex SA</t>
  </si>
  <si>
    <t>200 # 0-46-0</t>
  </si>
  <si>
    <t>crop carb (32 oz), Boron Plus (6 oz)</t>
  </si>
  <si>
    <t>Paraquat (1 qt), Valor (2 oz), Sencor (4 oz), Cloak (4 oz)</t>
  </si>
  <si>
    <t>Powermax (1 qt), Warrant Ultra (3 pt), Percplus (16 oz)</t>
  </si>
  <si>
    <t>Stratego Yld (4 oz)</t>
  </si>
  <si>
    <t>pivot 9 turns - weekly as needed</t>
  </si>
  <si>
    <t>Pioneer P 47T36</t>
  </si>
  <si>
    <t>Pioneer fungicide &amp; insecticide</t>
  </si>
  <si>
    <t>Roundup (1 qt), 2,4-D (1 qt)</t>
  </si>
  <si>
    <t>Gramoxone (36 oz), Trivence (12 oz)</t>
  </si>
  <si>
    <t>Roundup PM (1 qt), Prefix (1 qt)</t>
  </si>
  <si>
    <t>Lewis Moore</t>
  </si>
  <si>
    <t>Beck 494</t>
  </si>
  <si>
    <t>corn, soy, soy</t>
  </si>
  <si>
    <t>roxanna silt loam</t>
  </si>
  <si>
    <t>Escalate</t>
  </si>
  <si>
    <t>px - 55 lb, K20 - 100 lb</t>
  </si>
  <si>
    <t>Grmoxone 1 qt</t>
  </si>
  <si>
    <t xml:space="preserve">Twice - 1 qt Liberty, 1 pt Dual, </t>
  </si>
  <si>
    <t>fungicide @ R1</t>
  </si>
  <si>
    <t xml:space="preserve">pivot June 28, July 7,9,12-13, 16,17,23,25,27,Aug 3, </t>
  </si>
  <si>
    <t>Jon Carroll</t>
  </si>
  <si>
    <t>Calhoun Silt loam</t>
  </si>
  <si>
    <t>60 K, 30 lb P</t>
  </si>
  <si>
    <t>1 app for stinkbugs</t>
  </si>
  <si>
    <t>7/6,7/28 - 3" each</t>
  </si>
  <si>
    <t>Laura Stephens</t>
  </si>
  <si>
    <t>corn,soy,corn</t>
  </si>
  <si>
    <t>Cruiser-Apron Max</t>
  </si>
  <si>
    <t>0-50-90 on 4/8/18</t>
  </si>
  <si>
    <t>Select, Warrant Ultra, Basagran</t>
  </si>
  <si>
    <t>7/9, 7/23</t>
  </si>
  <si>
    <t>corn, soy,corn</t>
  </si>
  <si>
    <t>twice 7/9, 7/23</t>
  </si>
  <si>
    <t>Pioneer 42A96</t>
  </si>
  <si>
    <t>cotton,soy,soy</t>
  </si>
  <si>
    <t>Foley Silt Loam</t>
  </si>
  <si>
    <t>Revise PT,Vitalis, Aveo</t>
  </si>
  <si>
    <t>Bio-Forge,     X-Cyte, Vitanterra</t>
  </si>
  <si>
    <t>Roundup, Dicamba</t>
  </si>
  <si>
    <t>Roundup, Prefix,</t>
  </si>
  <si>
    <t>Roundup (twice) Zidua</t>
  </si>
  <si>
    <t>Bifenthrin (twice)</t>
  </si>
  <si>
    <t>furrow, 7 times</t>
  </si>
  <si>
    <t>soy,cotton,soy</t>
  </si>
  <si>
    <t>Roellen Silty Clay loam</t>
  </si>
  <si>
    <t>Revise PBT, Vitalis, Aveo</t>
  </si>
  <si>
    <t>Bio-forge,  X-Cyte, Carbose</t>
  </si>
  <si>
    <t>Roundup, Zidua</t>
  </si>
  <si>
    <t>Priaxor (twice)</t>
  </si>
  <si>
    <t>furrow, 8 times</t>
  </si>
  <si>
    <t>Nick Ragsdell</t>
  </si>
  <si>
    <t>Extend</t>
  </si>
  <si>
    <t>Askew silt loam</t>
  </si>
  <si>
    <t>Magnum, First up</t>
  </si>
  <si>
    <t>2 pints Presidual (generic Boundary)</t>
  </si>
  <si>
    <t>2 pints Presidaul</t>
  </si>
  <si>
    <t>32 oz Roundup followed by 32 oz Roundup &amp; 1.5 oz Zidua</t>
  </si>
  <si>
    <t>3 irrigations</t>
  </si>
  <si>
    <t>Curt Alphin</t>
  </si>
  <si>
    <t>soy,soy,corn</t>
  </si>
  <si>
    <t>Equity Vip &amp; DynaStart PBC</t>
  </si>
  <si>
    <t>100 lb potash, 100 lb mwa</t>
  </si>
  <si>
    <t>Liberty</t>
  </si>
  <si>
    <t>3 pts Intimidator behind planter</t>
  </si>
  <si>
    <t>Liberty (32 oz) twice</t>
  </si>
  <si>
    <t>row water every 7 days</t>
  </si>
  <si>
    <t>Stuart Reithemeyer</t>
  </si>
  <si>
    <t>Dyagro 48XT56</t>
  </si>
  <si>
    <t>RR,Dicanba</t>
  </si>
  <si>
    <t>corn,soy, corn</t>
  </si>
  <si>
    <t>Equity VIP, Awaken ST</t>
  </si>
  <si>
    <t>125# aspire on 4/26, 1 gal monarch &amp; 2 oz radiate on 4/28, 100# potash at R1</t>
  </si>
  <si>
    <t>Roundup (40 oz), Intimidator (48 oz)</t>
  </si>
  <si>
    <t>Roundup (40 oz), Anthem Maz (3.2 oz) Radiate (2 oz) on 5/15 &amp;  Roundup (40 oz ) on 5/24</t>
  </si>
  <si>
    <t>Quadris Top SBX( 8 oz)</t>
  </si>
  <si>
    <t>polly pipe 8 times</t>
  </si>
  <si>
    <t>Eric Hearnes</t>
  </si>
  <si>
    <t>extend</t>
  </si>
  <si>
    <t>Tuckerman fine sandy loam</t>
  </si>
  <si>
    <r>
      <t>LAL Fix Duo SL Proyield (1.5 oz), Intgto Suite, Halfax</t>
    </r>
    <r>
      <rPr>
        <sz val="12"/>
        <color theme="1"/>
        <rFont val="Calibri"/>
        <family val="2"/>
        <scheme val="minor"/>
      </rPr>
      <t xml:space="preserve"> &amp; cygin Ilevo</t>
    </r>
  </si>
  <si>
    <t>0-50-120 Micro essentials &amp; Aspire</t>
  </si>
  <si>
    <t>Gramoxone (48 oz) Presudal 1.5 pt</t>
  </si>
  <si>
    <t>Roundup (32 oz), Prefix (2 pt), Section 10 ox</t>
  </si>
  <si>
    <t>Miravis Top 13.7 oz</t>
  </si>
  <si>
    <t>Gramoxone (16 oz)</t>
  </si>
  <si>
    <t>Pioneer 47A76</t>
  </si>
  <si>
    <t>150 lb Aspire</t>
  </si>
  <si>
    <t>Boundary 1.5 pt</t>
  </si>
  <si>
    <t>6/10:Prefix (32 ox), Liberty ( 29 oz)  6/21: Metolachlor (16 oz), Liberty (29 oz), Basagran 916 OZ)</t>
  </si>
  <si>
    <t>row watered 3 times</t>
  </si>
  <si>
    <t>Armor 47D17</t>
  </si>
  <si>
    <t>100# 0-0-90 on 5/24</t>
  </si>
  <si>
    <t>Roundup power max (32 oz),Prefix (38 oz) Select (8 oz)</t>
  </si>
  <si>
    <t>row watered 7/12,  8/14</t>
  </si>
  <si>
    <t>7.5" on 30"</t>
  </si>
  <si>
    <t>Dual, Sencor</t>
  </si>
  <si>
    <t>Dual, 2,4-D</t>
  </si>
  <si>
    <t>Beseige &amp; Acephate</t>
  </si>
  <si>
    <t>Pivot - 3 applications</t>
  </si>
  <si>
    <t>Asgrow 48X9</t>
  </si>
  <si>
    <t>Roundup, Dual, Sencor</t>
  </si>
  <si>
    <t>furrow 2 times, 3 inch each</t>
  </si>
  <si>
    <t>Pioneer 49T62E</t>
  </si>
  <si>
    <t>Enlist</t>
  </si>
  <si>
    <t>2,4-D, Roundup, Dual</t>
  </si>
  <si>
    <t>Miravis Top</t>
  </si>
  <si>
    <t>furrow 2 times,</t>
  </si>
  <si>
    <t>Pioneer 74A76L</t>
  </si>
  <si>
    <t>120 lb K - fall</t>
  </si>
  <si>
    <t>Liberty, Dual</t>
  </si>
  <si>
    <t>Priaxor (4 oz)</t>
  </si>
  <si>
    <t>NK S45-J3X</t>
  </si>
  <si>
    <t>Cruiser Max Vibrance</t>
  </si>
  <si>
    <t>3 tons chicken litter, 150 lb potash preplant 90-0-60)</t>
  </si>
  <si>
    <t>Glyphosate (32 oz) Dicamba (8 oz)</t>
  </si>
  <si>
    <t>Engenia (12.3 oz), Zidua (2.5 oz), Glyphosate (32 oz)</t>
  </si>
  <si>
    <t>Priaxor (4 oz @ R5)</t>
  </si>
  <si>
    <t>Gramoxone (18 oz)</t>
  </si>
  <si>
    <t>Pioneer 46A16</t>
  </si>
  <si>
    <t>rice, soy,soy</t>
  </si>
  <si>
    <t>Pioneer Premium Seed Treatment</t>
  </si>
  <si>
    <t>400# 0-14-41 on 4/25/19</t>
  </si>
  <si>
    <t>1.5 pt Boundary</t>
  </si>
  <si>
    <t>Prefix &amp; 1 qt Roundup</t>
  </si>
  <si>
    <t>3.6 oz Lamba-Cy</t>
  </si>
  <si>
    <t>8 oz Miravis Top at R3 &amp; R5</t>
  </si>
  <si>
    <t>5 times wellwater/furrow 6/6,6/17,7/1,7/14,7/26</t>
  </si>
  <si>
    <t>soy,rice,soy</t>
  </si>
  <si>
    <t>variable spring 2019</t>
  </si>
  <si>
    <t>1 gallon delivered K Plus</t>
  </si>
  <si>
    <t>Envy Intense (32 oz), Sharpen (1 oz), AMS (.25%), Invade HC (8 oz)</t>
  </si>
  <si>
    <t>Zidua (1.5 oz)</t>
  </si>
  <si>
    <t>Enby Intenxe (32 oz), Vice (32 oz)</t>
  </si>
  <si>
    <t>Priaxor D (8 oz)</t>
  </si>
  <si>
    <t>every 10 days beginning 6/19 - 5 total</t>
  </si>
  <si>
    <t>Pioneer 44A72BX</t>
  </si>
  <si>
    <t>300# 0-18-36 on 4/27/19</t>
  </si>
  <si>
    <t>1 qt crop Karb, 8 oz Perc Plus</t>
  </si>
  <si>
    <t>Roundup,Dual</t>
  </si>
  <si>
    <t>Priaxor (2 apps)</t>
  </si>
  <si>
    <t>furrow - 4 times</t>
  </si>
  <si>
    <t>Pioneer 48A60X</t>
  </si>
  <si>
    <t>Xtend</t>
  </si>
  <si>
    <t>Equity CIP</t>
  </si>
  <si>
    <t>27-90-148-22.5-.5 (N,P,K,S,B)</t>
  </si>
  <si>
    <t>Outlook (12.8 oz), Metribuzin 75DF ( 5 oz)</t>
  </si>
  <si>
    <t>Makaze Yield Pro (40 oz), Resource (4 oz), Medal EC (16 oz)</t>
  </si>
  <si>
    <t>Priaxor (4 oz) Fitness (6 oz) at R3</t>
  </si>
  <si>
    <t>4 times 6/17,7/8,8/5,8/20</t>
  </si>
  <si>
    <t>Gramoxone 16 oz) &amp; Defol 5 (32 oz)</t>
  </si>
  <si>
    <t>Pioneer 44A08L</t>
  </si>
  <si>
    <t xml:space="preserve">DeWitt silt loam </t>
  </si>
  <si>
    <t>Equity VIP, Consensus</t>
  </si>
  <si>
    <t>Intimidator (40 oz)</t>
  </si>
  <si>
    <t>Liberty (36 oz), Outlook (12.8 o)</t>
  </si>
  <si>
    <t>Priaxor (4 oz), Fitness (6 oz) at R3</t>
  </si>
  <si>
    <t>4 times 7/11,7/27,8/21,9/5</t>
  </si>
  <si>
    <t>Gramoxone (16 oz) &amp; Defol 5 (32 oz)</t>
  </si>
  <si>
    <t>Leonard Rohrschieb</t>
  </si>
  <si>
    <t>NK S48R2X</t>
  </si>
  <si>
    <t>Newellton silty clay</t>
  </si>
  <si>
    <t>200 lb K, 5o lb P</t>
  </si>
  <si>
    <t xml:space="preserve">Boundary, </t>
  </si>
  <si>
    <t>Round Up, Prefix</t>
  </si>
  <si>
    <t>Beseige (8 oz), Acephate (.75 lb)</t>
  </si>
  <si>
    <t>Pivot - 3 applications, 1" h20, furrow 2 times</t>
  </si>
  <si>
    <t>200 K</t>
  </si>
  <si>
    <t>Salvo Round Up</t>
  </si>
  <si>
    <t>Prefix, Round up</t>
  </si>
  <si>
    <t>Furrow twice</t>
  </si>
  <si>
    <t>Terry Tolar</t>
  </si>
  <si>
    <t>Asgrow 49X9</t>
  </si>
  <si>
    <t>Calhoun silt loam</t>
  </si>
  <si>
    <t>Cruiser Max &amp; Vibrant</t>
  </si>
  <si>
    <t>120 unit K</t>
  </si>
  <si>
    <t>Beseige (8 oz), Acephate (.5 lb)</t>
  </si>
  <si>
    <t>Mirvais Top</t>
  </si>
  <si>
    <t>Pivot - 4 times (6/6,8/5,8/19,9/2)</t>
  </si>
  <si>
    <t>Asgrow 45X8</t>
  </si>
  <si>
    <t xml:space="preserve">200 lb K </t>
  </si>
  <si>
    <t>Glyphosate &amp; Dicamba, Glyphosate &amp; Dual</t>
  </si>
  <si>
    <t>Gramoxone (1 pint)</t>
  </si>
  <si>
    <t>soy, soy, corn</t>
  </si>
  <si>
    <t>Coushatta Complex.</t>
  </si>
  <si>
    <t>Cruisermax</t>
  </si>
  <si>
    <t>, fert 0-60-0</t>
  </si>
  <si>
    <t>Gramoxone &amp; Verdict</t>
  </si>
  <si>
    <t>Roundup &amp; Prefix, Roundup &amp; Metolachlor</t>
  </si>
  <si>
    <t>13.7 oz Miravis Top</t>
  </si>
  <si>
    <t>soy, soy, soy</t>
  </si>
  <si>
    <t>Brigade, Beseige &amp; Acephate</t>
  </si>
  <si>
    <t>13.7 ox Miravis Top</t>
  </si>
  <si>
    <t>furrow every  10-12 days</t>
  </si>
  <si>
    <t>Pioneer 48A60</t>
  </si>
  <si>
    <t>corn,soy,con</t>
  </si>
  <si>
    <t>Herbert Silt Loam</t>
  </si>
  <si>
    <t>Cruiser Max, Indigo</t>
  </si>
  <si>
    <t>1.5 T chicken littler , 0-0-57 potash</t>
  </si>
  <si>
    <t>Glyphosate (40 0z), 2,4-D (1 pt), Dicamba (9 oz)</t>
  </si>
  <si>
    <t>Meetribuzin (5 oz), Gramoxone (32 oz), Metolachlor (1 pt)</t>
  </si>
  <si>
    <t>Prefix (32 oz), Glyphosate (32 oz)</t>
  </si>
  <si>
    <t>Heligen (1.3 oz), .9lb Acephate</t>
  </si>
  <si>
    <t>Priaxor (4 oz at R3), Miravis top (13.7)</t>
  </si>
  <si>
    <t>3 times, 2 " each</t>
  </si>
  <si>
    <t>cotton, beans,cotton</t>
  </si>
  <si>
    <t>1.5 ton litter (54/84/60 in Oct 2018), VR K@ 93#/A on 4/26</t>
  </si>
  <si>
    <t>Glyphosate (40 oz, 2,4-D (1 pt),Dicamba (9 oz)</t>
  </si>
  <si>
    <t>Metribuzin (5 oz), Gramoxone (32 oz), Metolachlor (1 pt)</t>
  </si>
  <si>
    <t>Heligen (1.1 oz), Acephate (9/10 #)</t>
  </si>
  <si>
    <t>Miravis Top (12.8 oz at R3)</t>
  </si>
  <si>
    <t xml:space="preserve">furrow, 3 times, </t>
  </si>
  <si>
    <t>Billy Garner Estate</t>
  </si>
  <si>
    <t>Pioneer 45A60X</t>
  </si>
  <si>
    <t>RR,Dicamba</t>
  </si>
  <si>
    <t>Seed Shield</t>
  </si>
  <si>
    <t xml:space="preserve">1.5 ton litter </t>
  </si>
  <si>
    <t>Glyphosate (40 oz), 2,4-D (1 pt), Dicamba (9 oz)</t>
  </si>
  <si>
    <t>Heligen (1.3 oz), 9/10# Acephate</t>
  </si>
  <si>
    <t>Miravis Top (12.8 oz @ R3)</t>
  </si>
  <si>
    <t>4 irrigations 2 ac/in</t>
  </si>
  <si>
    <t>corn,beans,corn</t>
  </si>
  <si>
    <t>Commerce silt loam</t>
  </si>
  <si>
    <t>variable rate p &amp; k</t>
  </si>
  <si>
    <t>Roundup, latego, firezone</t>
  </si>
  <si>
    <t>Gramoxone, Zidua</t>
  </si>
  <si>
    <t>Prefix, Roundup</t>
  </si>
  <si>
    <t>miravis top</t>
  </si>
  <si>
    <t>3 irrigations- furrow</t>
  </si>
  <si>
    <t>RR, Dicamba</t>
  </si>
  <si>
    <t>1.5 ton litter 10/24/18</t>
  </si>
  <si>
    <t>Heligen  (1.1 oz), 9/10 # Acephate</t>
  </si>
  <si>
    <t>1 pt Paraquat</t>
  </si>
  <si>
    <t>Terral 47L38</t>
  </si>
  <si>
    <t>Helena Seed Shield</t>
  </si>
  <si>
    <t>valor(2 oz), Metribuzin (4 oz), Metrix Plux (4 oz) Paraquat (3#)</t>
  </si>
  <si>
    <t>Shaden Star (18 oz) Liberty (36 oz)</t>
  </si>
  <si>
    <t>non irrigarted</t>
  </si>
  <si>
    <t>Paraquat (16 oz)</t>
  </si>
  <si>
    <t>Pioneer 45A29</t>
  </si>
  <si>
    <t>soy,corn,coy</t>
  </si>
  <si>
    <t>liberty (1 qt), Dual (1 pt), Liberty (1 qt)</t>
  </si>
  <si>
    <t>7 circles with center pivot</t>
  </si>
  <si>
    <t>Grenada Silt loam</t>
  </si>
  <si>
    <t>Dual, Fierce</t>
  </si>
  <si>
    <t>5 times, 3" each</t>
  </si>
  <si>
    <t>Pioneer P42A96X</t>
  </si>
  <si>
    <t>Seedshield, Riznate, Thiabenzole</t>
  </si>
  <si>
    <t>Variable Rate on 5/1/20</t>
  </si>
  <si>
    <t>38" twin ross</t>
  </si>
  <si>
    <t>Bioforge, Carbose</t>
  </si>
  <si>
    <t>Roundup, Verdict</t>
  </si>
  <si>
    <t>Roundup, Outlook</t>
  </si>
  <si>
    <t>Revytek</t>
  </si>
  <si>
    <t>furrow 10 times</t>
  </si>
  <si>
    <t>Gramoxone (24 oz)</t>
  </si>
  <si>
    <t>Seed shield, RizNate, Thiabenazole</t>
  </si>
  <si>
    <t>variable rate on 3/25</t>
  </si>
  <si>
    <t>38" twin row</t>
  </si>
  <si>
    <t>furrow 14 times</t>
  </si>
  <si>
    <t>Jeff Wells</t>
  </si>
  <si>
    <t>Asgrow AG46X0</t>
  </si>
  <si>
    <t>Fountain silt loam</t>
  </si>
  <si>
    <t>poultry litter - 1 ton</t>
  </si>
  <si>
    <t>Roundup, Outlook, Dicamba in May, Zidua in June</t>
  </si>
  <si>
    <t>Grizzly II at R3</t>
  </si>
  <si>
    <t>Priaxor, Topaz at R3</t>
  </si>
  <si>
    <t>Furrow 8 times (6/25, 7/10, 7/20, 7/30, 8/10, 8/20, 8/30, 9/10)</t>
  </si>
  <si>
    <t>Linwood Wells</t>
  </si>
  <si>
    <t>Pioneer Soybean treatment</t>
  </si>
  <si>
    <t>poultry litter - 1 ton spring, 0-0-60 (75 units preplant)</t>
  </si>
  <si>
    <t>26"</t>
  </si>
  <si>
    <t>Dicamba (May 16), Roundup &amp; Outlook (May 17), Zidua (June 1)</t>
  </si>
  <si>
    <t>Priaxor, Topazl at R3</t>
  </si>
  <si>
    <t>furrow - 6 or 7 times, once a week</t>
  </si>
  <si>
    <t>DynaGro 48XT90</t>
  </si>
  <si>
    <t>corn,soybeans, rice</t>
  </si>
  <si>
    <t>64% Foley Calhoun, 30% Dunn’s silt loam, 6% Hillemann silt Loam</t>
  </si>
  <si>
    <t>Equity VIP (2.96/100#), Saltro (1.52/100#)</t>
  </si>
  <si>
    <t>mesio (100 #/A, Aspire 100#/A,Potash 50#/a</t>
  </si>
  <si>
    <t>Radiate (2 oz/a), Quick Ultra (32 oz/a) on 5/25/2020</t>
  </si>
  <si>
    <t>Intimidator (48/os/a, Roundup Rower Max (40 oz/a) on 5/3/2020</t>
  </si>
  <si>
    <t>Roundup Power Max (40 oz/a), Anthem Maxx (3.2 oz/a), Classic 1/3 oz/a) on 5/25/20</t>
  </si>
  <si>
    <t>Quadris Top SBX (7 oz/a) on 8/28/20</t>
  </si>
  <si>
    <t>furrow 8 times (7/10, 7/17, 7/24, 8/7, 8/21,9/4, 9/11)</t>
  </si>
  <si>
    <t>xtend</t>
  </si>
  <si>
    <t>silty clay loam/foley-calhoun</t>
  </si>
  <si>
    <t>12040-0-10-1 at 150 on 10/19, 0-0-58-.5 @200 on 10/19, 0-0-58-.5 @100  7/20, 46-0-0 @75 on 8/20</t>
  </si>
  <si>
    <t>Presidual 1 qt on 4/15/20</t>
  </si>
  <si>
    <t>Roundup Powermax (32 oz), Flexstar (1.5 pt)</t>
  </si>
  <si>
    <t>Miravis Top (13.7 oz)</t>
  </si>
  <si>
    <t>Gramoxone 1 pt</t>
  </si>
  <si>
    <t>Ronnie Ragsdell</t>
  </si>
  <si>
    <t>Pioneer P 48A60</t>
  </si>
  <si>
    <t>silt loam, Dundee silt loam</t>
  </si>
  <si>
    <t>12-40-0-10-1 @150 on 10/19, 0-058-.5 @200 on 10/19</t>
  </si>
  <si>
    <t>Roundup Powermax (32 oz), Flexstar (1.5 pt), Roundup Powermax (32 oz), Zidua (3.2 oz)</t>
  </si>
  <si>
    <t>Dennis Stephens</t>
  </si>
  <si>
    <t>cruiser Max Vibrant</t>
  </si>
  <si>
    <t>Poultry litter - 1 ton on 3/7/2020</t>
  </si>
  <si>
    <t>Boundary (1/5 pint) on 4/10</t>
  </si>
  <si>
    <t>May 20 - Roundup (1 qt),Prefix (1 quart)</t>
  </si>
  <si>
    <t>Beseige (7 oz) on 7/2</t>
  </si>
  <si>
    <t>Miravis Top (13.7 oz) on 7/2</t>
  </si>
  <si>
    <t>furrow - 2 inches each - 7/4, 8/12, 8/26</t>
  </si>
  <si>
    <t>10/16/202</t>
  </si>
  <si>
    <t>Glenn Newberry</t>
  </si>
  <si>
    <t>Local Seed 3976 X</t>
  </si>
  <si>
    <t>Cruiser Max plus more</t>
  </si>
  <si>
    <t>0-27-54 (100 lb)</t>
  </si>
  <si>
    <t>Presidual (1.5 pint)</t>
  </si>
  <si>
    <t>Prefix (1 quart), Roundup Power Max (1 quart)</t>
  </si>
  <si>
    <t>Quadris Top (7 oz)</t>
  </si>
  <si>
    <t>furrow 6x electirc</t>
  </si>
  <si>
    <t>Conrad Newberry</t>
  </si>
  <si>
    <t>Cropland 4541XFS</t>
  </si>
  <si>
    <t>Xtendflex</t>
  </si>
  <si>
    <t>Forrestdale silty clay</t>
  </si>
  <si>
    <t>curiser max</t>
  </si>
  <si>
    <t>Outlook (14 oz), Roundup Power Max (1 qt)</t>
  </si>
  <si>
    <t>Quadris top (7 oz)</t>
  </si>
  <si>
    <t>furrow 7 times diesle</t>
  </si>
  <si>
    <t>Bufford Newberry</t>
  </si>
  <si>
    <t>LS4299xs</t>
  </si>
  <si>
    <t>Foley Bonn Complex</t>
  </si>
  <si>
    <t>cruiser max &amp; more</t>
  </si>
  <si>
    <t>Prefix (1 qt), Roudup Power Max (1 qt)</t>
  </si>
  <si>
    <t>flood 3 times  - diesel</t>
  </si>
  <si>
    <t>pioneer seed treatment</t>
  </si>
  <si>
    <t>poultry litter - 1 ton in spring, 0-0-60 preplant 75 units</t>
  </si>
  <si>
    <t>5/16/20-Dicamba, 5/17/20 - Roundup/Outlook</t>
  </si>
  <si>
    <t>June 1 - Zidua</t>
  </si>
  <si>
    <t>Grizzly II@ R3</t>
  </si>
  <si>
    <t>Furrow 6 or 7 times</t>
  </si>
  <si>
    <t>Asgrow 46X0</t>
  </si>
  <si>
    <t>cruiser</t>
  </si>
  <si>
    <t>poulty litter - 1 ton</t>
  </si>
  <si>
    <t>Dicamba, roundup/outlook</t>
  </si>
  <si>
    <t>priaxor,topaz</t>
  </si>
  <si>
    <t>furrow 8 times beginning end of June</t>
  </si>
  <si>
    <t>Asgrow 46X)</t>
  </si>
  <si>
    <t>sand loam</t>
  </si>
  <si>
    <t>Cruiser max, Mertec, Optimize</t>
  </si>
  <si>
    <t>chicken litter - 2 tons spring 2019</t>
  </si>
  <si>
    <t>10-0-10 5% Boron</t>
  </si>
  <si>
    <t>5/3 - Gramoxone (40 oz), Boundary (32 oz)</t>
  </si>
  <si>
    <t>5/24 - Emgenia )12/8 oz), 6/2 - Roundup (32 oz), Zidua (3.25 oz)</t>
  </si>
  <si>
    <t>Miravis Top (13.7 oz) on 7/27</t>
  </si>
  <si>
    <t>furrow on 6/22,6/29, 7/7,7/13,7/20,7/27</t>
  </si>
  <si>
    <t>Cruiser Max, Mertec, Optimize</t>
  </si>
  <si>
    <t>10-0-10 5% boron</t>
  </si>
  <si>
    <t>5/3 - Gramoxone (40 oz) , Boundary (32 oz)</t>
  </si>
  <si>
    <t>5/24 - Engenia (12.8 oz), 6/2 - Roundup (32 oz), Zidua (3.25 oz)</t>
  </si>
  <si>
    <t>furrow on 6/22, 6/29, 7/6, 7/13, 7/20, 7/27</t>
  </si>
  <si>
    <t>John Walker</t>
  </si>
  <si>
    <t>Pioneer P47A76L</t>
  </si>
  <si>
    <t>Liberty Link</t>
  </si>
  <si>
    <t>corn,soy, rice</t>
  </si>
  <si>
    <t>silt loam (dundee, bosket, beulah)</t>
  </si>
  <si>
    <t>Lumigen, Saltro, GragpEX-SA</t>
  </si>
  <si>
    <t>Chicken litter (1.5 ton on 3/12/2020), MESZ (100 lb on 4/1/2020), Aspire (100 obl on 4/1/2020)</t>
  </si>
  <si>
    <t>Brandt Smart Quatro Plus (1 qt on 5/27/20), CropKarb (1 qt on 6/17/20), Crop Karb (1 qt on 7/15) Brandt Smart B-Mo (1 pint on 7/15)</t>
  </si>
  <si>
    <t>paraquat (32 oz), zidua sc (3.25 oz), meetribuzin (5 oz) - all on 4/10/20</t>
  </si>
  <si>
    <t>Liberty (32 oz),clethodim (12 oz), zidua sc (2.5 oz) al on 5/27/20</t>
  </si>
  <si>
    <t>Priaxor (4 oz) on 6/17, Priaxor (2 oz) on 7/15</t>
  </si>
  <si>
    <t>gramoxone SL (11 oz on 9/28)</t>
  </si>
  <si>
    <t>Richard Walker</t>
  </si>
  <si>
    <t>silt loam (dundee, bosket)</t>
  </si>
  <si>
    <t>Lumigen, Saltro, Graph EX-SA</t>
  </si>
  <si>
    <t>Chicken litter (1.5 ton on 11/1/2019), Urea (75 lbs), MESZ (50 lbs), Apsire (100 lb) all on 6/17/2020</t>
  </si>
  <si>
    <t>5/27/2020: Legend Elite (1 qt), Brandt Smart Quattro Plus (1 qt)), 6/17/2020: Crop Karb (1 qt), 7/17/2020: Crop Karb (1 qt), Brandt Smart B-Mo (1 pint)</t>
  </si>
  <si>
    <t>Paraquat (32 oz), Zidua SC (3.25 oz), Metribuzin (5 oz) all on 4/10/2020</t>
  </si>
  <si>
    <t>5/5/2020: Roundup Power Max (24 oz), Flexstar (1 pint), Zidua SC (2.5 oz)</t>
  </si>
  <si>
    <t>Lambda (4 oz on 6/17/20), Lambda (4 oz on 7/17)</t>
  </si>
  <si>
    <t xml:space="preserve">6/17/20: Revytek (8 oz), 7/17/20: Priaxor (2 oz) &amp; Propiconazole (4 oz) </t>
  </si>
  <si>
    <t>Gramoxone SL (11 oz on 9/21)</t>
  </si>
  <si>
    <t>Pioneer 49T62 E</t>
  </si>
  <si>
    <t>potassium (150 lb) fall 2019</t>
  </si>
  <si>
    <t>Feb - glyphosate (qt), 2-4D (1.5 pint)</t>
  </si>
  <si>
    <t>May 15 - Boundary (1.5 pt)</t>
  </si>
  <si>
    <t>May - Glyphaste &amp; Dual (Liberty)</t>
  </si>
  <si>
    <t>Beseige (10 oz) July</t>
  </si>
  <si>
    <t>furrow 4 times (3 inch each)</t>
  </si>
  <si>
    <t>Rice,soybean,soybean</t>
  </si>
  <si>
    <t>Equity VIP</t>
  </si>
  <si>
    <t>6-19-32-5(s) @425#/A on 4/30</t>
  </si>
  <si>
    <t>Zidua SC 3.25 oz/A on 5/2/20, Metribuzin 75DF 5 oz/A on 5/2/2020</t>
  </si>
  <si>
    <t>Roundup Power Max 28 oz/A on 6/6, Outlook 12.8 oz/a on 6/6</t>
  </si>
  <si>
    <t xml:space="preserve">furrow </t>
  </si>
  <si>
    <t>Davis Bell</t>
  </si>
  <si>
    <t>Corn,soybean,corn</t>
  </si>
  <si>
    <t>Equity VIP 3 oz/cwt, Consensus .4 oz cwt</t>
  </si>
  <si>
    <t>12-40-0-10 (200#/A, 0-0-6 (125#/A, Aspire 100#/A</t>
  </si>
  <si>
    <t>Boundary 6.5EE 32 oz/A on 4/18</t>
  </si>
  <si>
    <t>Prefix (32 ox/A) on 6/4, Makaze Yield Pro (40 oz/A) on 6/4</t>
  </si>
  <si>
    <t>Miravis Top (13.7 oz/A) on 7/3</t>
  </si>
  <si>
    <t>furrow on 6/20, 7/7, 7/20,8/1, 8/10</t>
  </si>
  <si>
    <t>corn,soybean,rice</t>
  </si>
  <si>
    <t>Loring Silt Loam</t>
  </si>
  <si>
    <t>Mes10 (200) on 5/14, Potash (125) on 5/14, Aspire (100) on 5/14</t>
  </si>
  <si>
    <t>NutriSync-D (10 oz/a) 7/17</t>
  </si>
  <si>
    <t>Intimidator (40 oz/A) on 5/14</t>
  </si>
  <si>
    <t>Liberty (32 oz/A), Outlook (12.8 oz/A), Radiate (2 oz/A) on 6/6/</t>
  </si>
  <si>
    <t>Miravis Top (13.7 oz/A) on 7/17</t>
  </si>
  <si>
    <t>Pioneer P45A57X</t>
  </si>
  <si>
    <t>rice,rice, soy</t>
  </si>
  <si>
    <t>revise, Duvet</t>
  </si>
  <si>
    <t>Variable</t>
  </si>
  <si>
    <t>Zidua 1.5 oz/a</t>
  </si>
  <si>
    <t>Envy Intense (32 oz/a), Vice (generic Prefix) - 32 oz/a</t>
  </si>
  <si>
    <t>Priazos D (10 oz/a), Delivered K (1 gal/a)</t>
  </si>
  <si>
    <t>Furrow every 10 days - 6 times (6/17, 7/2,7/13,7/25,8/6,8/18</t>
  </si>
  <si>
    <t>Devour (10.7 oz/a)</t>
  </si>
  <si>
    <t>John Bryant</t>
  </si>
  <si>
    <t>dicamba</t>
  </si>
  <si>
    <t>Foley Silt loam</t>
  </si>
  <si>
    <t>Cruiser max</t>
  </si>
  <si>
    <t>Potassium 150 lb fall 2019</t>
  </si>
  <si>
    <t>Roundup (qt 2/20), 2,4-D (1.5 pint) 2/20</t>
  </si>
  <si>
    <t>Miravis Top at R3</t>
  </si>
  <si>
    <t>Beseige (8 oz) July</t>
  </si>
  <si>
    <t>Miravis top</t>
  </si>
  <si>
    <t>furrow - 6/26, 7/20,8/3 3 omcjes eacj</t>
  </si>
  <si>
    <t>Dundee Silt loam</t>
  </si>
  <si>
    <t>Potassium 200 lb fall 2019</t>
  </si>
  <si>
    <t>March - Glyphosate (1 qt), 2-4D (1 qt)</t>
  </si>
  <si>
    <t>May - Fierce (3 oz), Paraquat (40 oz)</t>
  </si>
  <si>
    <t>Prefix, Glyphosate Dual</t>
  </si>
  <si>
    <t>Miravis top (14 oz at R3)</t>
  </si>
  <si>
    <t>furrow 3 inches on 6/25, 7/17, 8/3</t>
  </si>
  <si>
    <t>Paraquat (8 oz on 9/16)</t>
  </si>
  <si>
    <t>corn, soy,soy</t>
  </si>
  <si>
    <t>Feb - Glyphosate (qt), 2-4-D (1.5 pint)</t>
  </si>
  <si>
    <t>5/14 - Fierce (3 oz)</t>
  </si>
  <si>
    <t>furrow 3 inches on 6/26, 7/20, 8/3</t>
  </si>
  <si>
    <t>Callaway Silt loam</t>
  </si>
  <si>
    <t>Potassium (150 lb fall 2019)</t>
  </si>
  <si>
    <t>Ma - glyphosate (1 qt), 2,4-D (1.5 pinte)</t>
  </si>
  <si>
    <t>Fierce (3.5 oz)</t>
  </si>
  <si>
    <t>Roundup (quart), Zidua (2 oz)</t>
  </si>
  <si>
    <t>Miravis Top (13.7 oz), Bifin</t>
  </si>
  <si>
    <t>furrow (7/23) 8/3) 3 inches each</t>
  </si>
  <si>
    <t>paraquat (pint on 9/23)</t>
  </si>
  <si>
    <t>Calloway Silt loam</t>
  </si>
  <si>
    <t>potassium (150 lb fall 2019)</t>
  </si>
  <si>
    <t>May 2 - Sencor (4 oz), Dual (1 pint)</t>
  </si>
  <si>
    <t>May 20 - Extend Max (5/20)</t>
  </si>
  <si>
    <t>miravis top (13.7 oz) @ R3</t>
  </si>
  <si>
    <t>furrow 3 inches on 6/29, 7.29,7/31</t>
  </si>
  <si>
    <t>paraquat (pint on 8/19)</t>
  </si>
  <si>
    <t>Pioneer P46A86X</t>
  </si>
  <si>
    <t>sandyclay loam/coushatta complex</t>
  </si>
  <si>
    <t>cruisermaxx</t>
  </si>
  <si>
    <t>chicken littler 2 tons 9/19</t>
  </si>
  <si>
    <t>Roundup Power Max II (1.5 pints), 2,4D (1 qt), Flumioxazin (2 oz) in Feb 20</t>
  </si>
  <si>
    <t>gramaxone 2.0 (1 qt), Boundary (1.5 pints), Prowl H2O (1 pt) in April 20</t>
  </si>
  <si>
    <t>Roundup (1.5 pints), Prefix (1 qt) in May 20, Roundup (1.5 pints), Metolachlor (1.42 pints) in June 20</t>
  </si>
  <si>
    <t>Brigade (1 ga/35 on July 1, 2020</t>
  </si>
  <si>
    <t>Quadris Top SBC (7 oz) on 7/1/20</t>
  </si>
  <si>
    <t>furrow (6/18, 7/15, 7/22, 7/29, 8/19) 2 inches each</t>
  </si>
  <si>
    <t>Armor 48D25</t>
  </si>
  <si>
    <t>silty clay, Sharkey Clay</t>
  </si>
  <si>
    <t>chicken litter 2 tons Sept 2019</t>
  </si>
  <si>
    <t>Roundup (1/5 pints), Permit Plus (.6 oz), Metolachlor (1.42 pints) in June 2020</t>
  </si>
  <si>
    <t>Beseige (8 oz) on 7/14/20, Brigade (1 gal/25 a) &amp; Acephate (3/4 lb) on 9/1/20</t>
  </si>
  <si>
    <t>furrow (7/15, 7/25, 8/19, 9/1) 2 inches each</t>
  </si>
  <si>
    <t>Jeremy Kitchens</t>
  </si>
  <si>
    <t>Lafayette</t>
  </si>
  <si>
    <t>Orlando 2047E</t>
  </si>
  <si>
    <t>Enlist E3</t>
  </si>
  <si>
    <t>corn,corn, soy</t>
  </si>
  <si>
    <t>Ipconazole, Thiabendazole, Metalaxyl, Umidacloprid, Tripidty ST</t>
  </si>
  <si>
    <t>chicken litter 1 ton</t>
  </si>
  <si>
    <t>20"</t>
  </si>
  <si>
    <t>Gramoxone (32 oz), Dual Magnum (16 oz) on 6/8/20</t>
  </si>
  <si>
    <t>Enlist one (32 oz), Dual (16 oz) on 6/22</t>
  </si>
  <si>
    <t>Tundra (42 oz &amp; Bracket (1/2 lb) on 8/4/20, Tundra (42 oz) &amp; Bracket (1/2 lb) on 9/2/20</t>
  </si>
  <si>
    <t>Lucento (8 oz on 9/2</t>
  </si>
  <si>
    <t>nonirrigated</t>
  </si>
  <si>
    <t>Pioneer P49A41L</t>
  </si>
  <si>
    <t>PPST, GraphEX-SA innoculant</t>
  </si>
  <si>
    <t>poultry litter 3 tons on 3/15/20</t>
  </si>
  <si>
    <t xml:space="preserve">7/10/20 - Radiate (2 oz), Quick Ultra (32 oz) </t>
  </si>
  <si>
    <t>4/10/20 - Roundup  Powermax (1 qt) and 2-4D Ester (1 pt)</t>
  </si>
  <si>
    <t>6/15/20 - Valor (2 oz), Canopy (4 oz), Sencor (4 oz), Paraquat (1 qt)</t>
  </si>
  <si>
    <t>7/10/20 - Liberty (36 oz), Shafen Star (1 pt)</t>
  </si>
  <si>
    <t>Prevathon (14 oz) R3 - 8/10/20</t>
  </si>
  <si>
    <t>Stratego YLD (4.5 oz) @R3</t>
  </si>
  <si>
    <t>row 1.5 " 4 times</t>
  </si>
  <si>
    <t>paraquat (16 oz)</t>
  </si>
  <si>
    <t>silty clay loam</t>
  </si>
  <si>
    <t>vitamax</t>
  </si>
  <si>
    <t>potassium (125 lb) 4/10 &amp; Phosphorus (125 lb) on 4/10</t>
  </si>
  <si>
    <t>Glyphosate (2 pints), 2,4D (2 pints) 3/20/2020</t>
  </si>
  <si>
    <t>Dual (1 pint), Glyphosate (2 pints) 4/10</t>
  </si>
  <si>
    <t>Prefix (2 pints) 4/24</t>
  </si>
  <si>
    <t>furrow 4 times 3 inch each</t>
  </si>
  <si>
    <t>Virtue 4702S</t>
  </si>
  <si>
    <t>Henry Silt Loam</t>
  </si>
  <si>
    <t>Cruiser Bean Pack</t>
  </si>
  <si>
    <t>0-20-60 200 lb on 4/15</t>
  </si>
  <si>
    <t>Boundary (1/5 pint on 4/16)</t>
  </si>
  <si>
    <t>May2 - Prefix (32 oz), Select (8 oz), May 27 - Storm (1.5 pint), Select (8 oz)</t>
  </si>
  <si>
    <t>Beseige (7 oz on Sep 10</t>
  </si>
  <si>
    <t>Miravis Top (13.7 oz) on July 28</t>
  </si>
  <si>
    <t>Furrow on 6/30, 7/17, 8/12</t>
  </si>
  <si>
    <t>corn,soy,conr</t>
  </si>
  <si>
    <t>Beseige (7 oz on Sep 10)</t>
  </si>
  <si>
    <t>furrow on 6/30, jul 17, aug 12</t>
  </si>
  <si>
    <t>Hunter Stephens</t>
  </si>
  <si>
    <t>cruiser max vibrance</t>
  </si>
  <si>
    <t>poultry litter - 1 ton on 4/8/20</t>
  </si>
  <si>
    <t>3/23 - Roundup (1 qt), First Shot (1/2 oz)</t>
  </si>
  <si>
    <t>4/18 - Intimidator (40 oz),m Gramoxone (32 oz )</t>
  </si>
  <si>
    <t>5/21 - Classic (1/2 oz), Zidua (1.75 oz)</t>
  </si>
  <si>
    <t>Beseige (8 oz on 7/6)</t>
  </si>
  <si>
    <t>Miravis Top (13.7 oz) on 7/6</t>
  </si>
  <si>
    <t>furrow - 3 inches each on 6/28, 7/25, 8/20</t>
  </si>
  <si>
    <t>Champions group</t>
  </si>
  <si>
    <t>Pioneer P47A64X</t>
  </si>
  <si>
    <t xml:space="preserve">pioneer </t>
  </si>
  <si>
    <t>0-23-30 (400 lb) 4/1/2020</t>
  </si>
  <si>
    <t>Perc plus (1 pt), Sulfur plus (1 qt), Crop Karb (1 qt), Urea (1#)</t>
  </si>
  <si>
    <t>Generic Dual (1 pt) Generic Sencor (5 oz) 4/15/2020</t>
  </si>
  <si>
    <t>Generic Dual (1 pt), Generic Roundup (1.5 pt) on 5/2, Generic Roundup (1/5 pt) 5/18/2020</t>
  </si>
  <si>
    <t>Priaxor (4 oz) twice</t>
  </si>
  <si>
    <t>cotton, soy, corn</t>
  </si>
  <si>
    <t>commercial silt loam</t>
  </si>
  <si>
    <t>Fall 2019 - potassium (150lb), Phosphorus (100 lb)</t>
  </si>
  <si>
    <t>Glyphosate &amp; dual</t>
  </si>
  <si>
    <t>Glyphosate &amp; Dual</t>
  </si>
  <si>
    <t>Beseige (July)</t>
  </si>
  <si>
    <t>furrow 3 inches on 7/21</t>
  </si>
  <si>
    <t>Agrigold 4255</t>
  </si>
  <si>
    <t>Agrishield Max</t>
  </si>
  <si>
    <t>0-30-100 on 4/11/21</t>
  </si>
  <si>
    <t>Micronutrients (32 oz), Pot. Acetate (1 gal), BioForge (16 oz)</t>
  </si>
  <si>
    <t>Roundup (32 oz), Zidua 3.2 oz)</t>
  </si>
  <si>
    <t>Roundup (32 oz), Outlook (12.8 oz)</t>
  </si>
  <si>
    <t>Revytek (8 oz)</t>
  </si>
  <si>
    <t>Furrow 9 times</t>
  </si>
  <si>
    <t>Pioneer 46A35</t>
  </si>
  <si>
    <t>Cruisermaxx, First Up, Saltro</t>
  </si>
  <si>
    <t>Variable rate, chicken litter 1 ton</t>
  </si>
  <si>
    <t>Micronutrients (32 oz),</t>
  </si>
  <si>
    <t>Roundup (32 oz), Verdict (5 oz)</t>
  </si>
  <si>
    <t>Dimlin (2 oz)</t>
  </si>
  <si>
    <t>Furrow 12 times</t>
  </si>
  <si>
    <t>Jackport Silty Clay loam</t>
  </si>
  <si>
    <t>Pioneer seed treatment</t>
  </si>
  <si>
    <t>Chiken litter 1.5 ton 10/19/20, 0-0-90 on 4/19/21</t>
  </si>
  <si>
    <t>Roundup (32 oz), Sharpen (1 oz), Destiny HC (1% 100) on 3/20/21</t>
  </si>
  <si>
    <t>Roundup (32 oz), &amp; Outlook (12.8 oz) on 4/29/21, Engenia (12.8 oz) &amp; Zidua (1.6 oz) on 5/9/21</t>
  </si>
  <si>
    <t>Grizzly (2 oz) 6/30/21</t>
  </si>
  <si>
    <t>Priazor (4 oz) &amp; Topaz (4 oz) on 6/30/21 &amp; 7/10/21</t>
  </si>
  <si>
    <t>Furrow on 6/25, 7/2, 7/9, 8/6, 8/13, 8/20.8/26</t>
  </si>
  <si>
    <t>Sharpen (1 oz) &amp; Sodium Clorhide (3 qts)</t>
  </si>
  <si>
    <t>corn, soy, sorn</t>
  </si>
  <si>
    <t>Fountain Silt Loam</t>
  </si>
  <si>
    <t>chicken litter 1.5 ton on 10/18/21, 0-0-100 (166) on 4/5/21</t>
  </si>
  <si>
    <t>Roundup (32 oz) &amp; Outlook (12.8 oz) on 4/19/21, Engenia (12.8 oz) &amp; Zidua (1.6 oz) on 4/26/21</t>
  </si>
  <si>
    <t>Priazor (4 oz) &amp; Topaz 4 oz) on 6/30/21 &amp; 7/10/21</t>
  </si>
  <si>
    <t>Furrow on 6/25, 7/2, 7/9, 7/16, 8/6, 8/13, 8/20, 8/26</t>
  </si>
  <si>
    <t>Sharpen (1 oz) &amp; Sodium Cloride (3 qts)</t>
  </si>
  <si>
    <t>Roger Reddick</t>
  </si>
  <si>
    <t>Askew Silt Loam</t>
  </si>
  <si>
    <t>chicken littler (2 ton) on 12/27/20, TSP (0-40-60)  65 lb/A &amp; Potash (-0-0-60) 150 lb/a on 1/20/21</t>
  </si>
  <si>
    <t>Coron (.5 g/a) on 7/3 &amp; 7/20</t>
  </si>
  <si>
    <t>Roundup Power Max (28 oz) &amp; Sterling Blue (16 oz) on 3/24/21</t>
  </si>
  <si>
    <t>Engenia (12.8 oz) &amp; Section 3 (10 oz) on 6/9/2</t>
  </si>
  <si>
    <t>Beseige (8 oz) on 7/3/21</t>
  </si>
  <si>
    <t>Miravis Top (13.7 oz) on 7/3 &amp; 7/23</t>
  </si>
  <si>
    <t>Furrow (1.5 ") on   6/13, 6/21, 6/28, 7/12, 7/26, 8/9, 8/20</t>
  </si>
  <si>
    <t>Defol (1 gal/a) on 10/7/21</t>
  </si>
  <si>
    <t>Natalie Wray</t>
  </si>
  <si>
    <t>Local 4795</t>
  </si>
  <si>
    <t>cotton,cotton,soy</t>
  </si>
  <si>
    <t>Olympus Duo (2 oz), Inforce (1 oz)</t>
  </si>
  <si>
    <t>P/K variable rate 10/2020</t>
  </si>
  <si>
    <t>K fuel (1 gal) 7/10/21</t>
  </si>
  <si>
    <t>Power max (32 oz), Detonate (12 oz) on 3/5/21</t>
  </si>
  <si>
    <t>Valor (2 oz) on 4/15/21</t>
  </si>
  <si>
    <t>Power Max (32 oz) &amp; Zidua (3.25 oz) on 5/10/21, Power Max (32 oz) &amp; Charger (16 oz) on 6/4/21</t>
  </si>
  <si>
    <t>Stratego (4 oz) on 7/10/21</t>
  </si>
  <si>
    <t>Furrow 2 inches 4 times</t>
  </si>
  <si>
    <t>Crowley Hilleman</t>
  </si>
  <si>
    <t>(2/20/21) - Potash 300 lb, Phosphate 200 lb, (5/10/21) - 10-34-0 5 gal, KTS (potash 7 sulfur) 10 gal (5/25/21) - Liquid potash/boron 1 gal (6/15/21) - liquid potash/boron 1 gal</t>
  </si>
  <si>
    <t>Dual - 1.5 pt 4/10/21</t>
  </si>
  <si>
    <t>Zidua 2 oz, Clethodim 16 oz May 1</t>
  </si>
  <si>
    <t>Beseige 9 oz 6/25/21</t>
  </si>
  <si>
    <t>MiravisTop 13.8 oz 7/15/21</t>
  </si>
  <si>
    <t>Furrow 2.5 in on 6/10, 7/1, 8/10, 8/20</t>
  </si>
  <si>
    <t>Gramoxone 1 pt 9/1/21</t>
  </si>
  <si>
    <t>Falaya Silt Loam</t>
  </si>
  <si>
    <t>0-90-120 100 lb spring, 0-0-60 40 units @ R1</t>
  </si>
  <si>
    <t>Antares Complete 6 oz on 4/21</t>
  </si>
  <si>
    <t>Dicamba (.5 lb/A) on 5/13, Glyphosate 1.0 lb/A</t>
  </si>
  <si>
    <t>Prevathon 14 oz</t>
  </si>
  <si>
    <t>Aproach 6.8 oz//a</t>
  </si>
  <si>
    <t>Furrow - 2 inch 6 times</t>
  </si>
  <si>
    <t>Paraquat .25 lb/a</t>
  </si>
  <si>
    <t>Tyler Huckabay</t>
  </si>
  <si>
    <t>0-0-60 100 units spring, 0-0-60 100 units R2</t>
  </si>
  <si>
    <t xml:space="preserve">Quick Ultra with Awaken 2 qt/a </t>
  </si>
  <si>
    <t>Intimidator 3 pt/A on 4/5</t>
  </si>
  <si>
    <t>Glyphosate 1 lb, S-metolachlor 1lb/A</t>
  </si>
  <si>
    <t>Miravis Top 13.7 oz @R2</t>
  </si>
  <si>
    <t>Furrow 2 inch 6 times</t>
  </si>
  <si>
    <t>Drew Woolverton</t>
  </si>
  <si>
    <t>0-0-60 100 units fall, 0-0-60 @R2</t>
  </si>
  <si>
    <t>Metolachlor 1 pt/A, Metribuzin, 1pt/A, Glyphosate 1 lb/A</t>
  </si>
  <si>
    <t>Glyphosate  1lb/A , S-metolachlor</t>
  </si>
  <si>
    <t>Patterson Sandy Loam</t>
  </si>
  <si>
    <t>Mes10 (150 units), potash 200 units/ potash 100 units 1 lb Boron on 6/10/21</t>
  </si>
  <si>
    <t>Ringside 11 oz, Zidua 3 oz on 4/9</t>
  </si>
  <si>
    <t>Glyphosate 1 lb on 6/15</t>
  </si>
  <si>
    <t>Priaxor 4 oz @R2</t>
  </si>
  <si>
    <t>Blake/Kent Bennett</t>
  </si>
  <si>
    <t>Pioneer P49A41</t>
  </si>
  <si>
    <t>Bosket Fine Sandy Loam</t>
  </si>
  <si>
    <t>MyYield FX3I (3 oz/140k seeds), Saltro</t>
  </si>
  <si>
    <t>0-46-0 (75 lb), 0-0-60 (200 lb) ammonium sulfate (75 lb), Trivar (3 qt/ton) on 6/22</t>
  </si>
  <si>
    <t>FullBor (Helena -Agri)  (1 qt on 8/2)</t>
  </si>
  <si>
    <t>Roundup generic (40 oz), 2,4-D ester (1 pt), Elevore (1 oz) Quest (6.4 oz) on 3/3/2021, Roundup Generic (32 oz), Boundary 1.5 Pt) on 4/3/21</t>
  </si>
  <si>
    <t>Select 2E Generic (12 oz), Crop oil (1 pt) on 5/10/21, Liberty (40 oz,) Select 2E Generic (12 oz), Quest (8 oz) on 6/1</t>
  </si>
  <si>
    <t>Beseige 8 oz on 8/2/21</t>
  </si>
  <si>
    <t>Miravis Top (13.7 oz) &amp; 80/20 surfactant (3.2 oz) on 8/2/21</t>
  </si>
  <si>
    <t>Furrow on 6/28, 7/6, 7/14, 7/24, 7/30. 8/6, 8/12,8/26, 9/6</t>
  </si>
  <si>
    <t>Gramoxone (16 oz) on 10/1/21</t>
  </si>
  <si>
    <t>Clifton Orick</t>
  </si>
  <si>
    <t>Ryan Roberts</t>
  </si>
  <si>
    <t>Pioneer P49L41</t>
  </si>
  <si>
    <t>Jackport Silty Clay Loam</t>
  </si>
  <si>
    <t>Solene</t>
  </si>
  <si>
    <t>P &amp; K variable on 4/21, Ammonium Sulfate 21-0-0-24 ( 75 lb) &amp; Potash 0-0-60 (50 lb) on 6/18/21</t>
  </si>
  <si>
    <t>Boron 1 qt on 7/23/21</t>
  </si>
  <si>
    <t>Metribuzin (.25 lb) Anthem Max (3 oz) on 4/25</t>
  </si>
  <si>
    <t>Liberty (32 oz), Clethodium (8 oz), Dual(1 pt), Glyphosate (32 oz &amp; Enlist One (2 pt) on 6/16</t>
  </si>
  <si>
    <t>Acephate .75 lb on 7/20</t>
  </si>
  <si>
    <t>Miravis top (13.7 oz ) &amp; crop oil (6.4 oz) on 7/23, Quatro (6 oz) on 6/16</t>
  </si>
  <si>
    <t>Furrow 7/2, 8/17, 8/29</t>
  </si>
  <si>
    <t>Gramoxone (24 oz) &amp; Crop Oil (2.3 oz) on 10/10</t>
  </si>
  <si>
    <t>Asgrow 48X0</t>
  </si>
  <si>
    <t>EXtend</t>
  </si>
  <si>
    <t>rice,rice,soy</t>
  </si>
  <si>
    <t>Foley-Bonn Complex</t>
  </si>
  <si>
    <t>Potash (0-0-60 100 lb/a), TSP (0-46-0 50 lb/A) on 4/5/21, chicken litter 2 ton/A on 10/15/20</t>
  </si>
  <si>
    <t>Intimidator (32 oz) on 4/5/21</t>
  </si>
  <si>
    <t>Roundup Power Max (32 oz) &amp;Prefix (32 oz) on 5/29, Roundup Powermax (32 oz) on 6/10</t>
  </si>
  <si>
    <t>Quad Top SBX (7 oz) on 8/1</t>
  </si>
  <si>
    <t>Furrow on 5/20, 6/5, 6/21, 6/22, 7/2, 7/15, 7/28, 8/5</t>
  </si>
  <si>
    <t>Gramoxone 3.o (10.67 oz) on 9/27</t>
  </si>
  <si>
    <t>Mes10 (150 lb) &amp; Aspire (200 lb) on 4/10/21</t>
  </si>
  <si>
    <t>Boundary (1 qt) on 4/10</t>
  </si>
  <si>
    <t>Roundup Power Max (32 oz) on 5/15 &amp; 6/30</t>
  </si>
  <si>
    <t>Miravis Top (13.7 oz) on 7/10</t>
  </si>
  <si>
    <t>Furrow 6/15, 7/1, 7/24</t>
  </si>
  <si>
    <t>Pioneer P46A20LX</t>
  </si>
  <si>
    <t>0-60-90 (100#)  on 4/1/21</t>
  </si>
  <si>
    <t>38"twin</t>
  </si>
  <si>
    <t>Boundary 1.5 pt on 4/28/21</t>
  </si>
  <si>
    <t>Liberty (32 oz) &amp; Select (8 oz) on 6/9/21</t>
  </si>
  <si>
    <t>Beseige (6 oz) on 6/13/21</t>
  </si>
  <si>
    <t>Miravis Top (13.7 oz) on 6/13</t>
  </si>
  <si>
    <t>Furrow 1 inch on 5/20, 6/7, 6/21,7/2, 7/25</t>
  </si>
  <si>
    <t>Sam Cunningham</t>
  </si>
  <si>
    <t>Becks 4810E3</t>
  </si>
  <si>
    <t>enlist</t>
  </si>
  <si>
    <t>Becks Complete ST</t>
  </si>
  <si>
    <t>0-60-90 (100 #) on 4/20/21</t>
  </si>
  <si>
    <t>Boundary (1.5 pt) on 4/22/21</t>
  </si>
  <si>
    <t>Roundup (40 oz), Liberty (32 oz), Warrant (1.5 pt) on 6/11/21</t>
  </si>
  <si>
    <t>Miravis Top (13.7 oz) on 8/4/21</t>
  </si>
  <si>
    <t>Furrow 1 inch on 5/22, 6/9, 6/25,7/8, 7/24</t>
  </si>
  <si>
    <t>Pioneer P49T62E</t>
  </si>
  <si>
    <t>Silt Loam Loring</t>
  </si>
  <si>
    <t>Cruiser Max 3.22 oz/100 lb</t>
  </si>
  <si>
    <t>Potassium 150# spring 2021</t>
  </si>
  <si>
    <t>Boundary (24 oz), Gramoxone (1 qt) 5/11/21</t>
  </si>
  <si>
    <t>Glyphosate 1 qt, Liberty 1 qt, Dual 1 pt 5/31/21</t>
  </si>
  <si>
    <t>Beseige  8 oz @ R3</t>
  </si>
  <si>
    <t>Quadris top 12 oz @ R3</t>
  </si>
  <si>
    <t>Pivot 1 inch 8 times</t>
  </si>
  <si>
    <t>Paraquat 1 pt 9/10/21</t>
  </si>
  <si>
    <t>Furrow 3 in 6 times</t>
  </si>
  <si>
    <t>Progeny 4806</t>
  </si>
  <si>
    <t>corn,soy,rice</t>
  </si>
  <si>
    <t>Pioneer seed treatment,  Graph-Ex Sa</t>
  </si>
  <si>
    <t>chicken litter (2 tons) 11/5/2020, chicke litter (1 ton) 3/15/21</t>
  </si>
  <si>
    <t>BrandtSmart Trio (1 qt), Brandt Smart B-Mo (8 oz), Brandt Smart FE (1 pt) on 6/2 &amp; 7/13</t>
  </si>
  <si>
    <t>Glyphosdate (40 oz), Anthem Max (3.25 oz), Metribuzin 75df (4 oz) on 5/12/21</t>
  </si>
  <si>
    <t>Liberty (32 oz), Metolachlor (1.25 pt), Clethodim (10 oz) on 6/2/21</t>
  </si>
  <si>
    <t>Lambda (4 oz) on 8/3/21</t>
  </si>
  <si>
    <t>Priaxor (2 oz) on 6/2/21, Miravis Top (13.7 oz) on 7/13/21, Priaxor (2 oz) on 8/3/21</t>
  </si>
  <si>
    <t>Gramoxone (11 oz)</t>
  </si>
  <si>
    <t>Dyna-Gro S43EN61</t>
  </si>
  <si>
    <t>Equity VIP 3 oz/cwt, Consensus .4 oz/cwt</t>
  </si>
  <si>
    <t>12040-0-10 150 #/a , 0-0-60 225 #/a  (5/6/21)</t>
  </si>
  <si>
    <t>Radiate 2/oz 6/4/21, MaximumNPact K 1 gal 7/17/21</t>
  </si>
  <si>
    <t>Intimidator 40 oz 5/8/21</t>
  </si>
  <si>
    <t>Liberty 280SL 32 oz, Enlist One 32 oz (6/4/21), Outlook 12.8 oz (6/5/21)</t>
  </si>
  <si>
    <t>Miravis Top 13.7 oz 7/15/21</t>
  </si>
  <si>
    <t>furros 6/28, 7/12, 8/6, 8/26</t>
  </si>
  <si>
    <t>Gramoxone 16 oz 9/13/21</t>
  </si>
  <si>
    <t>Asgrow AG48X9</t>
  </si>
  <si>
    <t>12-40-0-10 150#/a, 0-0-58-0.5 (B) 100#/a , 0-0-60 125#/a (4/5/21)</t>
  </si>
  <si>
    <t>Makaze Yield Pro 40 oz, Prefix 32 oz 5/14/21, Sequence 48 oz 5/31/21</t>
  </si>
  <si>
    <t>Miravis Top 13.7 oz 7/1/21</t>
  </si>
  <si>
    <t>Furrow 6/22, 6/28, 7/2, 7/12, 7/27, 8/5, 8/13</t>
  </si>
  <si>
    <t>Gramoxone 16 oz 8/31/21</t>
  </si>
  <si>
    <t>Stuttgart Silt Loam</t>
  </si>
  <si>
    <t>Cruiser Maxx Vibrance 3.22 oz/cwt</t>
  </si>
  <si>
    <t>12-40-0-10 150#/a, 0-0-60 225#/a 4/17/21</t>
  </si>
  <si>
    <t>Radiate 2 oz 6/3/21</t>
  </si>
  <si>
    <t>Boundary 1.5 EC 32 oz 4/19/21</t>
  </si>
  <si>
    <t>Roundup Powermax3 30 oz, First Rate .3 oz 6/3/21</t>
  </si>
  <si>
    <t>Miravis Top 13.7 oz 6/24/21</t>
  </si>
  <si>
    <t>Furrow 6/21, 7/1, 7/10, 7/25, 8/7</t>
  </si>
  <si>
    <t>Gramoxone 12 oz 8/30/21</t>
  </si>
  <si>
    <t>Pioneer P47A64</t>
  </si>
  <si>
    <t>Envy Intense 32 oz - burndown early spring</t>
  </si>
  <si>
    <t>Envy Intense/Prefix 32 oz/32 oz</t>
  </si>
  <si>
    <t>Revytek 8 oz</t>
  </si>
  <si>
    <t>Furrow 6 times every 10 days starting 6/28 ending 9/10</t>
  </si>
  <si>
    <t>Devour 10.7 oz</t>
  </si>
  <si>
    <t>Silt Loam Memphis</t>
  </si>
  <si>
    <t>FGS Cabon Complete 4 gal March, FGS Foliar Carbon K 2 qt @R3</t>
  </si>
  <si>
    <t>Intimidator 2 qt 4/12/21</t>
  </si>
  <si>
    <t>Tavium 56.5 oz May</t>
  </si>
  <si>
    <t>Bifinthrin 6 oz @ R3</t>
  </si>
  <si>
    <t>Miravis Top 13.7 oz @ R3</t>
  </si>
  <si>
    <t>Furrow 3 inch each 4 times</t>
  </si>
  <si>
    <t>Paraquat 1 pt 8/29/21</t>
  </si>
  <si>
    <t>Silt Loam Calloway</t>
  </si>
  <si>
    <t>FGS Carbon Complete 4 gal March, FGS Folliar Carbon K 2 qu @ R3</t>
  </si>
  <si>
    <t>cotton, soy,soy</t>
  </si>
  <si>
    <t>Asgrow 43X10</t>
  </si>
  <si>
    <t>Potassium 150 # spring</t>
  </si>
  <si>
    <t>Paraquat 1 pt, Dual 1 pt, Sencor 4 oz fall 2020</t>
  </si>
  <si>
    <t>Fierce 3 oz 4/19/21</t>
  </si>
  <si>
    <t>Extend Max 22 oz, Zidua 2 oz 5/10/21, Glyphosate 32 oz 6/4/21</t>
  </si>
  <si>
    <t>Furrow 3 inch 6/28, 7/5, 7/28, 8/2, 8/9</t>
  </si>
  <si>
    <t>Paraquat 1 pt 9/6/21</t>
  </si>
  <si>
    <t>150 lb Potassium 90 units March</t>
  </si>
  <si>
    <t>Fierce 3 oz, Glyphosate 1 qt 4/16/21</t>
  </si>
  <si>
    <t>Glyphosate 1 qt, Metalclor 1 pt 5/4</t>
  </si>
  <si>
    <t>Beseige 10 oz @ R3</t>
  </si>
  <si>
    <t>Furrow 3 inch 4 times</t>
  </si>
  <si>
    <t>Paraquat 1 pt</t>
  </si>
  <si>
    <t>Asgrow AG47Xf0</t>
  </si>
  <si>
    <t>Dicamba/Liberty</t>
  </si>
  <si>
    <t>potash - 200 ct, mesz 200 on 3/15</t>
  </si>
  <si>
    <t>Locomotive (1 gal), Boron (1 gal) on 7/15</t>
  </si>
  <si>
    <t>Intimidator 40 oz on 4/14</t>
  </si>
  <si>
    <t>Roundup up (32 oz) Warrant Ultra (48 oz) on 5/25</t>
  </si>
  <si>
    <t>Revytek (13 oz) on 5/25 &amp; 7/15</t>
  </si>
  <si>
    <t>Furrow - 2 days each on 5/28, 6/9, 6/21, 7/10, 7/22, 8/5</t>
  </si>
  <si>
    <t>Gramoxone 22 oz on 9/25</t>
  </si>
  <si>
    <t>1012/21</t>
  </si>
  <si>
    <t>Robb Dedman</t>
  </si>
  <si>
    <t>fallow,corn,soy</t>
  </si>
  <si>
    <t>Hebert Silt Loam</t>
  </si>
  <si>
    <t>chick litter (1 ton) fall 2020, vr potash on 5/10/21</t>
  </si>
  <si>
    <t>Boundary (1.5 pt) &amp; Paraquat (32 oz) on 4/13/21</t>
  </si>
  <si>
    <t>Prefix (32 oz) on 5/22/21</t>
  </si>
  <si>
    <t>Acephate (.9#) on 8/12/21</t>
  </si>
  <si>
    <t>Revytek (8 oz) on 6/19/21</t>
  </si>
  <si>
    <t>Furrow 4 times 2 inches each</t>
  </si>
  <si>
    <t>Paraquat (16 oz) on 9/8/21</t>
  </si>
  <si>
    <t>Josh Moore</t>
  </si>
  <si>
    <t>Local 5418XFS</t>
  </si>
  <si>
    <t>LL Dicamba</t>
  </si>
  <si>
    <t>Roundup (32 oz), 2,4D(16 oz), Leadoff (1.5 oz) May 2021</t>
  </si>
  <si>
    <t>Paraquat (40 oz), Sencor (6 oz), Valor (2 oz) on 6/13/21</t>
  </si>
  <si>
    <t>Liberty (32 oz), Anthem Max (32 oz), Select (16 oz), AMS 64 oz) on 6/25/21, Roundup (32 oz) &amp; Liberty (32 oz) on 7/13/21</t>
  </si>
  <si>
    <t>Heligen (1.6 oz) on 7/28/21</t>
  </si>
  <si>
    <t>Pivot 9 times .75 inch each</t>
  </si>
  <si>
    <t>Libery Link</t>
  </si>
  <si>
    <t>poultry litter 1 tons 1/2020</t>
  </si>
  <si>
    <t>Quick Ultra Awaken (1 qt) 5/10/2021</t>
  </si>
  <si>
    <t>Verdict (5 oz), Roundup (1 qqt), Extract (1 gal) on 3/20/2021</t>
  </si>
  <si>
    <t>Metribuzin (4 oz), Valor (2 oz), Classic (1 oz) on 4/9/2021</t>
  </si>
  <si>
    <t>Glufosinate (36 oz) Fomesifan (1 pt) on 5/10/2021</t>
  </si>
  <si>
    <t>Stratego Yld (4 oz) @ R3</t>
  </si>
  <si>
    <t>Paraquat (16 oz) on 9/20</t>
  </si>
  <si>
    <t>Pioneer P45T88</t>
  </si>
  <si>
    <t>Gramoxone (40 oz), Valor (2 oz), Metribuzin (3/4 oz) on 5/15/2021</t>
  </si>
  <si>
    <t>Liberty (29 oz) &amp; Dual (pt) on 7/12/2021, Liberty (29 oz) on 7/28/2021</t>
  </si>
  <si>
    <t>Pivot 3/4 inch on 7/13,7/17,7/21,7/30,8/5,8/9,8/15</t>
  </si>
  <si>
    <t>Adam Fisher</t>
  </si>
  <si>
    <t>Pioneer P40A40</t>
  </si>
  <si>
    <t>Potash 108, Phosphate 54 on 5/1/21</t>
  </si>
  <si>
    <t>Boron 1 pt/10% liquid 7/25/21</t>
  </si>
  <si>
    <t>Verdict 5 0z, Dual 8 oz 5/5/21</t>
  </si>
  <si>
    <t>Zidua 2 oz, Select 12 oz, First Rate .3 oz 6/1/21</t>
  </si>
  <si>
    <t>Beseige 9 oz 7/25</t>
  </si>
  <si>
    <t>Furrow 2.5 in 6/15, 7/5, 8/10, 8/20</t>
  </si>
  <si>
    <t>Virtue 4720S</t>
  </si>
  <si>
    <t>Cruiser Max, Vibrance</t>
  </si>
  <si>
    <t>poultry litter (51-50-44) 1 ton/A on 4/7/21</t>
  </si>
  <si>
    <t>Boundary 1.5 pt on 4/5</t>
  </si>
  <si>
    <t>Prefix 2.25 pt, Flexstar 8 oz , First Strike .3 oz on 5/14</t>
  </si>
  <si>
    <t>Beseige 8 oz on 7/3</t>
  </si>
  <si>
    <t>Miravis Top 13.7 oz on 7/3 &amp; 7/13</t>
  </si>
  <si>
    <t>Furrow 7/4, 7/13,8/1, 8/15</t>
  </si>
  <si>
    <t>Poultry litter (51-50-44) 1 ton/A on 4/1/21</t>
  </si>
  <si>
    <t>PowerMaxII 30 oz, Boundary 1.5 pt on 4/6</t>
  </si>
  <si>
    <t>Prefix 2.25 pt, Flexstar 8 oz , First Strike .3 oz on 5/22</t>
  </si>
  <si>
    <t>Beseige 8oz on 6/24</t>
  </si>
  <si>
    <t>Miravis Top 13.7 oz 6/29 &amp; 7/21</t>
  </si>
  <si>
    <t>Furrow 7/4, 7/13, 8/1, 8/15</t>
  </si>
  <si>
    <t>Virtue 4921</t>
  </si>
  <si>
    <t>Cruiser bean package</t>
  </si>
  <si>
    <t>Triple super phosphate 150 lb/a, potash 150 lb/ac boron 1 lb/a on 6/10/21</t>
  </si>
  <si>
    <t>Prefix 1 qt/a on 6/14/21, Fierce 3 oz &amp; Metribuzin 4 oz on 6/29/21</t>
  </si>
  <si>
    <t>Warrant Ultra 50 oz &amp; Select 8 oz on July 12</t>
  </si>
  <si>
    <t>Furrow 7/20, 8/10</t>
  </si>
  <si>
    <t>Trent Dabbs</t>
  </si>
  <si>
    <t>Progeny P5055</t>
  </si>
  <si>
    <t>63% Hebert Silt Loam, 37.4 % Perry Clay, .1% Portland Clay</t>
  </si>
  <si>
    <t>Seed Sheild Max (1.4 oz/bag), Kickstand PGR (.5 oz/bag), First Up LR (.9oz/bag)</t>
  </si>
  <si>
    <t>0-45-0 100 lb/a on 5/8/21, 0-0-60 150 lb/s on 5/8, 0-0-60 100 lb a on 8/2/21</t>
  </si>
  <si>
    <t>Deltag CapKarb 1/qt on 8/2/21</t>
  </si>
  <si>
    <t>Metribuzin 75 (5 oz ), Moccasin II Plw (1 pt), Sur-Tec (1.28) on 5/8</t>
  </si>
  <si>
    <t>Prefix (1 qt), Clethedim (12/oz), Chlorimuron 25 WOB (.3 oz), Acifin 2L (10 oz) Sur Tec (1.28 oz) on 6/19</t>
  </si>
  <si>
    <t>Heligen 1.6 oz on 8/2</t>
  </si>
  <si>
    <t>Miravis Top 13.7 oz on 8/2</t>
  </si>
  <si>
    <t>Furrow for 24 hours on 6/21, 6/28, 7/5, 7/12, 7/19, 7/26, 8/2, 8/9</t>
  </si>
  <si>
    <t>Asgrow Ag 48X9</t>
  </si>
  <si>
    <t>Helena premium seed treatment</t>
  </si>
  <si>
    <t>Chicken Litter 3 ton 10/20</t>
  </si>
  <si>
    <t>Glyphosate (40 oz) &amp; Dicamba (8 oz) on 3/5/21</t>
  </si>
  <si>
    <t>Glyphosate (32 oz), Engenia (12.8 oz), Anthem Max (4 oz) on 5/14/21</t>
  </si>
  <si>
    <t>Karate (1.8 oz) 8/8/21</t>
  </si>
  <si>
    <t>Revytek (8 oz) on 7/9/21</t>
  </si>
  <si>
    <t>Furrow 5 times</t>
  </si>
  <si>
    <t>Paraquat (16 oz) &amp; Non-ionic surfactant (.25%) on 9/10/21</t>
  </si>
  <si>
    <t>Pioneer P44A21X</t>
  </si>
  <si>
    <t>soy,soy,rice</t>
  </si>
  <si>
    <t>0-14-41 (450 lb) on 4/12/21</t>
  </si>
  <si>
    <t>Boundary (1.5 pt) on 4/22</t>
  </si>
  <si>
    <t>Prefix (1 qt) &amp; Roundup (26 oz) on 5/20</t>
  </si>
  <si>
    <t>Miravis Top (13.7 oz) on 6/17 &amp; 6/30</t>
  </si>
  <si>
    <t>Furrow on 6/10, 6/20, 7/4, 7/16, 7/30, 8/10</t>
  </si>
  <si>
    <t>Generic Cruisermax, innoculant</t>
  </si>
  <si>
    <t>Variable rate P &amp;  K Sept 2020, AMS (100 lb) on 4/10</t>
  </si>
  <si>
    <t>Roundup, 2,4D, Valor, Firezone</t>
  </si>
  <si>
    <t>Roundup, Tavium</t>
  </si>
  <si>
    <t>Agrigold G4620RX</t>
  </si>
  <si>
    <t>AgriShield Plus</t>
  </si>
  <si>
    <t>Chicken litter (1 ton) fall 2020, vr potash on 5/8/21</t>
  </si>
  <si>
    <t>Boundary (1.5 pt) &amp; Paraquat (32 oz) on 4/5/21</t>
  </si>
  <si>
    <t>Prefix (32 oz) on 5/15/21</t>
  </si>
  <si>
    <t>Revytek (8 oz) on 6/17/21</t>
  </si>
  <si>
    <t>Furrow 4 times 2" each</t>
  </si>
  <si>
    <t>1 ton chicken litter fall 2020, vr potash 5/10/21</t>
  </si>
  <si>
    <t>Boundary (1.5 pt) &amp; Paraquat (32 oz) on 4/12/21</t>
  </si>
  <si>
    <t>Prefix (32 oz) on 5/23/21</t>
  </si>
  <si>
    <t>Furrow 4 times 2" wach</t>
  </si>
  <si>
    <t>Boundary (1.5 pt) &amp; Paraquat (32 oz) on 4/3/21</t>
  </si>
  <si>
    <t>Prefix (32 oz) on 5/14/21</t>
  </si>
  <si>
    <t>Olympus Duo(2 oz), Inforce (1 oz)</t>
  </si>
  <si>
    <t>PowerMax (32 oz) &amp; Detonate (12 oz) on 3/5/21</t>
  </si>
  <si>
    <t>Valor (2 oz) on 4/8/21</t>
  </si>
  <si>
    <t>Power Max (32 oz) &amp; Zidua (3.25 oz) on 5/10/21, PowerMax (32 oz) &amp; Charger (16 oz) on 6/4/21</t>
  </si>
  <si>
    <t>Stratego Yield (4 oz) 7/10/21</t>
  </si>
  <si>
    <t>Furrow 4 times 2 inch</t>
  </si>
  <si>
    <t xml:space="preserve">Eddie Wray </t>
  </si>
  <si>
    <t>Valor (2 oz) on 4/12/21</t>
  </si>
  <si>
    <t>Roundup PowerMax (32 oz) on 5/15 &amp; 6/30</t>
  </si>
  <si>
    <t>Furrow on 6/15, 7/1, 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</si>
</sst>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0.000"/>
    <numFmt numFmtId="166" formatCode="#,##0.000"/>
    <numFmt numFmtId="167" formatCode="0.0"/>
  </numFmts>
  <fonts count="6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E14B4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2"/>
      <color rgb="FF007635"/>
      <name val="Arial"/>
      <family val="2"/>
    </font>
    <font>
      <b/>
      <sz val="12"/>
      <color rgb="FF006100"/>
      <name val="Arial"/>
      <family val="2"/>
    </font>
    <font>
      <b/>
      <sz val="14"/>
      <color theme="6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9C0006"/>
      <name val="Calibri"/>
      <family val="2"/>
      <scheme val="minor"/>
    </font>
    <font>
      <b/>
      <sz val="14"/>
      <color rgb="FFA5002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2"/>
      <color theme="2" tint="-0.749992370372631"/>
      <name val="Verdana"/>
      <family val="2"/>
    </font>
    <font>
      <sz val="12"/>
      <color theme="2" tint="-0.74999237037263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name val="Calibri"/>
      <family val="2"/>
      <scheme val="minor"/>
    </font>
    <font>
      <b/>
      <sz val="14"/>
      <color rgb="FFE14B4F"/>
      <name val="Arial"/>
      <family val="2"/>
    </font>
    <font>
      <sz val="14"/>
      <color theme="1"/>
      <name val="Calibri"/>
      <family val="2"/>
    </font>
    <font>
      <b/>
      <sz val="14"/>
      <color rgb="FFE14B4F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rgb="FF007E39"/>
      <name val="Calibri"/>
      <family val="2"/>
      <scheme val="minor"/>
    </font>
    <font>
      <b/>
      <sz val="12"/>
      <color rgb="FF007E39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b/>
      <sz val="14"/>
      <color rgb="FF006100"/>
      <name val="Calibri"/>
      <family val="2"/>
      <scheme val="minor"/>
    </font>
    <font>
      <sz val="12"/>
      <color rgb="FF007E3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7E39"/>
      <name val="Calibri"/>
      <family val="2"/>
      <scheme val="minor"/>
    </font>
    <font>
      <sz val="14"/>
      <color rgb="FF007E39"/>
      <name val="Calibri"/>
      <family val="2"/>
      <scheme val="minor"/>
    </font>
    <font>
      <vertAlign val="subscript"/>
      <sz val="14"/>
      <name val="Calibri"/>
      <family val="2"/>
      <scheme val="minor"/>
    </font>
    <font>
      <u/>
      <sz val="12"/>
      <color theme="10"/>
      <name val="Calibri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7E39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4B4F"/>
        <bgColor indexed="64"/>
      </patternFill>
    </fill>
    <fill>
      <patternFill patternType="solid">
        <fgColor rgb="FF0091FE"/>
        <bgColor indexed="64"/>
      </patternFill>
    </fill>
    <fill>
      <patternFill patternType="solid">
        <fgColor rgb="FFF1A9AB"/>
        <bgColor indexed="64"/>
      </patternFill>
    </fill>
    <fill>
      <patternFill patternType="solid">
        <fgColor rgb="FF00E668"/>
        <bgColor indexed="64"/>
      </patternFill>
    </fill>
    <fill>
      <patternFill patternType="solid">
        <fgColor rgb="FFF600F6"/>
        <bgColor indexed="64"/>
      </patternFill>
    </fill>
    <fill>
      <patternFill patternType="solid">
        <fgColor rgb="FF0DFF7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9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17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</cellStyleXfs>
  <cellXfs count="343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165" fontId="0" fillId="0" borderId="0" xfId="0" applyNumberFormat="1" applyAlignment="1">
      <alignment horizontal="left"/>
    </xf>
    <xf numFmtId="165" fontId="0" fillId="0" borderId="0" xfId="0" applyNumberFormat="1"/>
    <xf numFmtId="0" fontId="8" fillId="0" borderId="0" xfId="0" applyFont="1"/>
    <xf numFmtId="3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0" xfId="0" applyFont="1"/>
    <xf numFmtId="4" fontId="0" fillId="0" borderId="0" xfId="0" applyNumberFormat="1"/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14" fontId="13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2" fontId="0" fillId="0" borderId="0" xfId="0" applyNumberFormat="1"/>
    <xf numFmtId="164" fontId="0" fillId="0" borderId="0" xfId="0" applyNumberFormat="1"/>
    <xf numFmtId="3" fontId="13" fillId="0" borderId="0" xfId="0" applyNumberFormat="1" applyFont="1" applyAlignment="1">
      <alignment horizontal="right"/>
    </xf>
    <xf numFmtId="165" fontId="18" fillId="0" borderId="0" xfId="0" applyNumberFormat="1" applyFont="1"/>
    <xf numFmtId="165" fontId="8" fillId="0" borderId="0" xfId="0" applyNumberFormat="1" applyFont="1"/>
    <xf numFmtId="0" fontId="19" fillId="0" borderId="0" xfId="0" applyFont="1"/>
    <xf numFmtId="0" fontId="20" fillId="22" borderId="0" xfId="196" applyFont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14" fontId="21" fillId="0" borderId="0" xfId="0" applyNumberFormat="1" applyFont="1"/>
    <xf numFmtId="165" fontId="23" fillId="0" borderId="1" xfId="0" applyNumberFormat="1" applyFont="1" applyBorder="1" applyAlignment="1">
      <alignment horizontal="left"/>
    </xf>
    <xf numFmtId="2" fontId="24" fillId="0" borderId="0" xfId="0" applyNumberFormat="1" applyFont="1"/>
    <xf numFmtId="0" fontId="23" fillId="0" borderId="0" xfId="0" applyFont="1"/>
    <xf numFmtId="3" fontId="21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2" fontId="13" fillId="0" borderId="0" xfId="0" applyNumberFormat="1" applyFont="1"/>
    <xf numFmtId="164" fontId="13" fillId="0" borderId="0" xfId="0" applyNumberFormat="1" applyFont="1"/>
    <xf numFmtId="0" fontId="25" fillId="0" borderId="0" xfId="0" applyFont="1"/>
    <xf numFmtId="0" fontId="26" fillId="20" borderId="0" xfId="194" applyFont="1"/>
    <xf numFmtId="0" fontId="26" fillId="20" borderId="0" xfId="194" applyFont="1" applyAlignment="1">
      <alignment horizontal="right"/>
    </xf>
    <xf numFmtId="165" fontId="16" fillId="0" borderId="1" xfId="0" applyNumberFormat="1" applyFont="1" applyBorder="1" applyAlignment="1">
      <alignment horizontal="right"/>
    </xf>
    <xf numFmtId="0" fontId="27" fillId="24" borderId="0" xfId="0" applyFont="1" applyFill="1"/>
    <xf numFmtId="2" fontId="21" fillId="0" borderId="0" xfId="0" applyNumberFormat="1" applyFont="1"/>
    <xf numFmtId="165" fontId="21" fillId="0" borderId="0" xfId="0" applyNumberFormat="1" applyFont="1"/>
    <xf numFmtId="165" fontId="28" fillId="0" borderId="0" xfId="0" applyNumberFormat="1" applyFont="1"/>
    <xf numFmtId="0" fontId="29" fillId="21" borderId="0" xfId="195" applyFont="1"/>
    <xf numFmtId="164" fontId="21" fillId="0" borderId="0" xfId="0" applyNumberFormat="1" applyFont="1"/>
    <xf numFmtId="2" fontId="30" fillId="0" borderId="0" xfId="0" applyNumberFormat="1" applyFont="1"/>
    <xf numFmtId="0" fontId="31" fillId="0" borderId="0" xfId="0" applyFont="1"/>
    <xf numFmtId="0" fontId="32" fillId="17" borderId="0" xfId="0" applyFont="1" applyFill="1"/>
    <xf numFmtId="3" fontId="32" fillId="17" borderId="0" xfId="0" applyNumberFormat="1" applyFont="1" applyFill="1"/>
    <xf numFmtId="165" fontId="32" fillId="17" borderId="0" xfId="0" applyNumberFormat="1" applyFont="1" applyFill="1"/>
    <xf numFmtId="0" fontId="33" fillId="25" borderId="0" xfId="0" applyFont="1" applyFill="1"/>
    <xf numFmtId="0" fontId="34" fillId="0" borderId="0" xfId="0" applyFont="1"/>
    <xf numFmtId="0" fontId="35" fillId="0" borderId="0" xfId="0" applyFont="1"/>
    <xf numFmtId="14" fontId="34" fillId="0" borderId="0" xfId="0" applyNumberFormat="1" applyFont="1"/>
    <xf numFmtId="165" fontId="34" fillId="0" borderId="0" xfId="0" applyNumberFormat="1" applyFont="1"/>
    <xf numFmtId="165" fontId="32" fillId="0" borderId="0" xfId="0" applyNumberFormat="1" applyFont="1"/>
    <xf numFmtId="0" fontId="32" fillId="0" borderId="0" xfId="0" applyFont="1"/>
    <xf numFmtId="0" fontId="22" fillId="26" borderId="0" xfId="0" applyFont="1" applyFill="1"/>
    <xf numFmtId="3" fontId="22" fillId="26" borderId="0" xfId="0" applyNumberFormat="1" applyFont="1" applyFill="1"/>
    <xf numFmtId="165" fontId="22" fillId="26" borderId="0" xfId="0" applyNumberFormat="1" applyFont="1" applyFill="1"/>
    <xf numFmtId="165" fontId="36" fillId="26" borderId="0" xfId="0" applyNumberFormat="1" applyFont="1" applyFill="1"/>
    <xf numFmtId="165" fontId="22" fillId="0" borderId="0" xfId="0" applyNumberFormat="1" applyFont="1"/>
    <xf numFmtId="0" fontId="22" fillId="27" borderId="0" xfId="0" applyFont="1" applyFill="1"/>
    <xf numFmtId="3" fontId="22" fillId="27" borderId="0" xfId="0" applyNumberFormat="1" applyFont="1" applyFill="1"/>
    <xf numFmtId="0" fontId="36" fillId="27" borderId="0" xfId="0" applyFont="1" applyFill="1"/>
    <xf numFmtId="3" fontId="21" fillId="0" borderId="0" xfId="0" applyNumberFormat="1" applyFont="1"/>
    <xf numFmtId="164" fontId="22" fillId="27" borderId="0" xfId="0" applyNumberFormat="1" applyFont="1" applyFill="1"/>
    <xf numFmtId="0" fontId="37" fillId="28" borderId="0" xfId="0" applyFont="1" applyFill="1"/>
    <xf numFmtId="3" fontId="37" fillId="28" borderId="0" xfId="0" applyNumberFormat="1" applyFont="1" applyFill="1"/>
    <xf numFmtId="0" fontId="37" fillId="0" borderId="0" xfId="0" applyFont="1"/>
    <xf numFmtId="165" fontId="37" fillId="28" borderId="0" xfId="0" applyNumberFormat="1" applyFont="1" applyFill="1"/>
    <xf numFmtId="166" fontId="37" fillId="28" borderId="0" xfId="0" applyNumberFormat="1" applyFont="1" applyFill="1"/>
    <xf numFmtId="166" fontId="0" fillId="0" borderId="0" xfId="0" applyNumberFormat="1"/>
    <xf numFmtId="0" fontId="38" fillId="0" borderId="0" xfId="0" applyFont="1"/>
    <xf numFmtId="3" fontId="38" fillId="0" borderId="0" xfId="0" applyNumberFormat="1" applyFont="1" applyAlignment="1">
      <alignment horizontal="right"/>
    </xf>
    <xf numFmtId="14" fontId="38" fillId="0" borderId="0" xfId="0" applyNumberFormat="1" applyFont="1"/>
    <xf numFmtId="3" fontId="38" fillId="0" borderId="0" xfId="0" applyNumberFormat="1" applyFont="1"/>
    <xf numFmtId="165" fontId="38" fillId="0" borderId="0" xfId="0" applyNumberFormat="1" applyFont="1"/>
    <xf numFmtId="166" fontId="38" fillId="0" borderId="0" xfId="0" applyNumberFormat="1" applyFont="1"/>
    <xf numFmtId="0" fontId="39" fillId="0" borderId="0" xfId="0" applyFont="1"/>
    <xf numFmtId="0" fontId="41" fillId="0" borderId="0" xfId="0" applyFont="1"/>
    <xf numFmtId="0" fontId="36" fillId="0" borderId="0" xfId="0" applyFont="1"/>
    <xf numFmtId="0" fontId="43" fillId="29" borderId="0" xfId="0" applyFont="1" applyFill="1"/>
    <xf numFmtId="3" fontId="43" fillId="29" borderId="0" xfId="0" applyNumberFormat="1" applyFont="1" applyFill="1" applyAlignment="1">
      <alignment horizontal="right"/>
    </xf>
    <xf numFmtId="3" fontId="43" fillId="29" borderId="0" xfId="0" applyNumberFormat="1" applyFont="1" applyFill="1"/>
    <xf numFmtId="165" fontId="43" fillId="29" borderId="0" xfId="0" applyNumberFormat="1" applyFont="1" applyFill="1"/>
    <xf numFmtId="0" fontId="43" fillId="29" borderId="0" xfId="0" applyFont="1" applyFill="1" applyAlignment="1">
      <alignment horizontal="right"/>
    </xf>
    <xf numFmtId="0" fontId="43" fillId="0" borderId="0" xfId="0" applyFont="1"/>
    <xf numFmtId="0" fontId="44" fillId="0" borderId="0" xfId="0" applyFont="1"/>
    <xf numFmtId="4" fontId="21" fillId="0" borderId="0" xfId="0" applyNumberFormat="1" applyFont="1"/>
    <xf numFmtId="0" fontId="22" fillId="30" borderId="0" xfId="0" applyFont="1" applyFill="1"/>
    <xf numFmtId="3" fontId="22" fillId="30" borderId="0" xfId="0" applyNumberFormat="1" applyFont="1" applyFill="1" applyAlignment="1">
      <alignment horizontal="right"/>
    </xf>
    <xf numFmtId="3" fontId="22" fillId="30" borderId="0" xfId="0" applyNumberFormat="1" applyFont="1" applyFill="1"/>
    <xf numFmtId="0" fontId="36" fillId="30" borderId="0" xfId="0" applyFont="1" applyFill="1"/>
    <xf numFmtId="0" fontId="45" fillId="0" borderId="0" xfId="0" applyFont="1"/>
    <xf numFmtId="3" fontId="23" fillId="0" borderId="0" xfId="0" applyNumberFormat="1" applyFont="1" applyAlignment="1">
      <alignment horizontal="right"/>
    </xf>
    <xf numFmtId="0" fontId="46" fillId="20" borderId="0" xfId="194" applyFont="1"/>
    <xf numFmtId="3" fontId="46" fillId="20" borderId="0" xfId="194" applyNumberFormat="1" applyFont="1" applyAlignment="1">
      <alignment horizontal="right"/>
    </xf>
    <xf numFmtId="3" fontId="46" fillId="20" borderId="0" xfId="194" applyNumberFormat="1" applyFont="1"/>
    <xf numFmtId="165" fontId="46" fillId="20" borderId="0" xfId="194" applyNumberFormat="1" applyFont="1"/>
    <xf numFmtId="0" fontId="43" fillId="20" borderId="0" xfId="194" applyFont="1"/>
    <xf numFmtId="0" fontId="47" fillId="0" borderId="0" xfId="0" applyFont="1"/>
    <xf numFmtId="0" fontId="20" fillId="23" borderId="0" xfId="197" applyFont="1"/>
    <xf numFmtId="3" fontId="20" fillId="23" borderId="0" xfId="197" applyNumberFormat="1" applyFont="1" applyAlignment="1">
      <alignment horizontal="right"/>
    </xf>
    <xf numFmtId="3" fontId="20" fillId="23" borderId="0" xfId="197" applyNumberFormat="1" applyFont="1"/>
    <xf numFmtId="14" fontId="22" fillId="0" borderId="0" xfId="0" applyNumberFormat="1" applyFont="1"/>
    <xf numFmtId="0" fontId="49" fillId="0" borderId="0" xfId="0" applyFont="1"/>
    <xf numFmtId="0" fontId="48" fillId="0" borderId="0" xfId="0" applyFont="1"/>
    <xf numFmtId="3" fontId="49" fillId="0" borderId="0" xfId="0" applyNumberFormat="1" applyFont="1" applyAlignment="1">
      <alignment horizontal="right"/>
    </xf>
    <xf numFmtId="14" fontId="49" fillId="0" borderId="0" xfId="0" applyNumberFormat="1" applyFont="1"/>
    <xf numFmtId="3" fontId="49" fillId="0" borderId="0" xfId="0" applyNumberFormat="1" applyFont="1"/>
    <xf numFmtId="4" fontId="49" fillId="0" borderId="0" xfId="0" applyNumberFormat="1" applyFont="1"/>
    <xf numFmtId="165" fontId="49" fillId="0" borderId="0" xfId="0" applyNumberFormat="1" applyFont="1"/>
    <xf numFmtId="2" fontId="49" fillId="0" borderId="0" xfId="0" applyNumberFormat="1" applyFont="1"/>
    <xf numFmtId="0" fontId="50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165" fontId="50" fillId="0" borderId="0" xfId="0" applyNumberFormat="1" applyFont="1"/>
    <xf numFmtId="165" fontId="44" fillId="0" borderId="0" xfId="0" applyNumberFormat="1" applyFont="1"/>
    <xf numFmtId="0" fontId="21" fillId="2" borderId="0" xfId="0" applyFont="1" applyFill="1"/>
    <xf numFmtId="0" fontId="21" fillId="3" borderId="0" xfId="0" applyFont="1" applyFill="1"/>
    <xf numFmtId="0" fontId="21" fillId="4" borderId="0" xfId="0" applyFont="1" applyFill="1"/>
    <xf numFmtId="0" fontId="21" fillId="5" borderId="0" xfId="0" applyFont="1" applyFill="1"/>
    <xf numFmtId="0" fontId="21" fillId="6" borderId="0" xfId="0" applyFont="1" applyFill="1"/>
    <xf numFmtId="0" fontId="21" fillId="7" borderId="0" xfId="0" applyFont="1" applyFill="1"/>
    <xf numFmtId="0" fontId="23" fillId="8" borderId="0" xfId="0" applyFont="1" applyFill="1" applyAlignment="1">
      <alignment horizontal="left"/>
    </xf>
    <xf numFmtId="0" fontId="21" fillId="9" borderId="0" xfId="0" applyFont="1" applyFill="1" applyAlignment="1">
      <alignment horizontal="left"/>
    </xf>
    <xf numFmtId="0" fontId="21" fillId="10" borderId="0" xfId="0" applyFont="1" applyFill="1"/>
    <xf numFmtId="0" fontId="23" fillId="3" borderId="0" xfId="0" applyFont="1" applyFill="1"/>
    <xf numFmtId="0" fontId="21" fillId="16" borderId="0" xfId="0" applyFont="1" applyFill="1"/>
    <xf numFmtId="0" fontId="21" fillId="12" borderId="0" xfId="0" applyFont="1" applyFill="1"/>
    <xf numFmtId="0" fontId="21" fillId="17" borderId="0" xfId="0" applyFont="1" applyFill="1"/>
    <xf numFmtId="0" fontId="21" fillId="18" borderId="0" xfId="0" applyFont="1" applyFill="1"/>
    <xf numFmtId="0" fontId="21" fillId="11" borderId="0" xfId="0" applyFont="1" applyFill="1"/>
    <xf numFmtId="0" fontId="21" fillId="5" borderId="0" xfId="0" applyFont="1" applyFill="1" applyAlignment="1">
      <alignment horizontal="left"/>
    </xf>
    <xf numFmtId="0" fontId="21" fillId="7" borderId="0" xfId="0" applyFont="1" applyFill="1" applyAlignment="1">
      <alignment horizontal="left"/>
    </xf>
    <xf numFmtId="165" fontId="21" fillId="2" borderId="0" xfId="0" applyNumberFormat="1" applyFont="1" applyFill="1" applyAlignment="1">
      <alignment horizontal="left"/>
    </xf>
    <xf numFmtId="0" fontId="21" fillId="13" borderId="0" xfId="0" applyFont="1" applyFill="1" applyAlignment="1">
      <alignment horizontal="left"/>
    </xf>
    <xf numFmtId="165" fontId="21" fillId="8" borderId="0" xfId="0" applyNumberFormat="1" applyFont="1" applyFill="1" applyAlignment="1">
      <alignment horizontal="left"/>
    </xf>
    <xf numFmtId="165" fontId="21" fillId="3" borderId="0" xfId="0" applyNumberFormat="1" applyFont="1" applyFill="1" applyAlignment="1">
      <alignment horizontal="left"/>
    </xf>
    <xf numFmtId="165" fontId="21" fillId="4" borderId="0" xfId="0" applyNumberFormat="1" applyFont="1" applyFill="1" applyAlignment="1">
      <alignment horizontal="left"/>
    </xf>
    <xf numFmtId="0" fontId="21" fillId="14" borderId="0" xfId="0" applyFont="1" applyFill="1" applyAlignment="1">
      <alignment horizontal="left"/>
    </xf>
    <xf numFmtId="0" fontId="21" fillId="10" borderId="0" xfId="0" applyFont="1" applyFill="1" applyAlignment="1">
      <alignment horizontal="left"/>
    </xf>
    <xf numFmtId="165" fontId="21" fillId="15" borderId="0" xfId="0" applyNumberFormat="1" applyFont="1" applyFill="1"/>
    <xf numFmtId="0" fontId="23" fillId="0" borderId="1" xfId="0" applyFont="1" applyBorder="1" applyAlignment="1">
      <alignment horizontal="left"/>
    </xf>
    <xf numFmtId="0" fontId="36" fillId="0" borderId="2" xfId="0" applyFont="1" applyBorder="1"/>
    <xf numFmtId="0" fontId="23" fillId="0" borderId="1" xfId="0" applyFont="1" applyBorder="1"/>
    <xf numFmtId="3" fontId="23" fillId="0" borderId="1" xfId="0" applyNumberFormat="1" applyFont="1" applyBorder="1" applyAlignment="1">
      <alignment horizontal="left"/>
    </xf>
    <xf numFmtId="14" fontId="23" fillId="0" borderId="1" xfId="0" applyNumberFormat="1" applyFont="1" applyBorder="1" applyAlignment="1">
      <alignment horizontal="left"/>
    </xf>
    <xf numFmtId="164" fontId="23" fillId="0" borderId="3" xfId="0" applyNumberFormat="1" applyFont="1" applyBorder="1" applyAlignment="1">
      <alignment horizontal="left"/>
    </xf>
    <xf numFmtId="165" fontId="45" fillId="0" borderId="1" xfId="0" applyNumberFormat="1" applyFont="1" applyBorder="1"/>
    <xf numFmtId="3" fontId="23" fillId="0" borderId="1" xfId="1" applyNumberFormat="1" applyFont="1" applyBorder="1" applyAlignment="1">
      <alignment horizontal="left"/>
    </xf>
    <xf numFmtId="0" fontId="23" fillId="0" borderId="1" xfId="0" applyFont="1" applyBorder="1" applyAlignment="1">
      <alignment wrapText="1"/>
    </xf>
    <xf numFmtId="0" fontId="23" fillId="19" borderId="1" xfId="0" applyFont="1" applyFill="1" applyBorder="1"/>
    <xf numFmtId="0" fontId="51" fillId="0" borderId="1" xfId="0" applyFont="1" applyBorder="1"/>
    <xf numFmtId="164" fontId="23" fillId="0" borderId="1" xfId="0" applyNumberFormat="1" applyFont="1" applyBorder="1" applyAlignment="1">
      <alignment horizontal="left"/>
    </xf>
    <xf numFmtId="0" fontId="36" fillId="0" borderId="1" xfId="0" applyFont="1" applyBorder="1"/>
    <xf numFmtId="0" fontId="23" fillId="0" borderId="9" xfId="0" applyFont="1" applyBorder="1"/>
    <xf numFmtId="0" fontId="23" fillId="0" borderId="0" xfId="0" applyFont="1" applyAlignment="1">
      <alignment horizontal="left"/>
    </xf>
    <xf numFmtId="165" fontId="23" fillId="0" borderId="0" xfId="0" applyNumberFormat="1" applyFont="1" applyAlignment="1">
      <alignment horizontal="left"/>
    </xf>
    <xf numFmtId="165" fontId="45" fillId="0" borderId="0" xfId="0" applyNumberFormat="1" applyFont="1"/>
    <xf numFmtId="0" fontId="23" fillId="0" borderId="3" xfId="0" applyFont="1" applyBorder="1" applyAlignment="1">
      <alignment horizontal="left"/>
    </xf>
    <xf numFmtId="165" fontId="23" fillId="19" borderId="1" xfId="0" applyNumberFormat="1" applyFont="1" applyFill="1" applyBorder="1" applyAlignment="1">
      <alignment horizontal="left"/>
    </xf>
    <xf numFmtId="0" fontId="23" fillId="19" borderId="1" xfId="0" applyFont="1" applyFill="1" applyBorder="1" applyAlignment="1">
      <alignment horizontal="left"/>
    </xf>
    <xf numFmtId="164" fontId="23" fillId="19" borderId="4" xfId="0" applyNumberFormat="1" applyFont="1" applyFill="1" applyBorder="1" applyAlignment="1">
      <alignment horizontal="left"/>
    </xf>
    <xf numFmtId="0" fontId="23" fillId="0" borderId="8" xfId="0" applyFont="1" applyBorder="1" applyAlignment="1">
      <alignment horizontal="left"/>
    </xf>
    <xf numFmtId="165" fontId="45" fillId="0" borderId="8" xfId="0" applyNumberFormat="1" applyFont="1" applyBorder="1"/>
    <xf numFmtId="0" fontId="23" fillId="0" borderId="6" xfId="0" applyFont="1" applyBorder="1" applyAlignment="1">
      <alignment horizontal="left"/>
    </xf>
    <xf numFmtId="165" fontId="45" fillId="0" borderId="7" xfId="0" applyNumberFormat="1" applyFont="1" applyBorder="1"/>
    <xf numFmtId="0" fontId="22" fillId="0" borderId="1" xfId="0" applyFont="1" applyBorder="1"/>
    <xf numFmtId="0" fontId="21" fillId="0" borderId="1" xfId="0" applyFont="1" applyBorder="1"/>
    <xf numFmtId="3" fontId="21" fillId="0" borderId="1" xfId="0" applyNumberFormat="1" applyFont="1" applyBorder="1" applyAlignment="1">
      <alignment horizontal="left"/>
    </xf>
    <xf numFmtId="14" fontId="21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65" fontId="21" fillId="0" borderId="1" xfId="0" applyNumberFormat="1" applyFont="1" applyBorder="1" applyAlignment="1">
      <alignment horizontal="left"/>
    </xf>
    <xf numFmtId="0" fontId="21" fillId="19" borderId="1" xfId="0" applyFont="1" applyFill="1" applyBorder="1"/>
    <xf numFmtId="165" fontId="21" fillId="19" borderId="1" xfId="0" applyNumberFormat="1" applyFont="1" applyFill="1" applyBorder="1" applyAlignment="1">
      <alignment horizontal="left"/>
    </xf>
    <xf numFmtId="0" fontId="21" fillId="19" borderId="1" xfId="0" applyFont="1" applyFill="1" applyBorder="1" applyAlignment="1">
      <alignment horizontal="left"/>
    </xf>
    <xf numFmtId="165" fontId="21" fillId="19" borderId="1" xfId="0" applyNumberFormat="1" applyFont="1" applyFill="1" applyBorder="1"/>
    <xf numFmtId="165" fontId="42" fillId="19" borderId="5" xfId="0" applyNumberFormat="1" applyFont="1" applyFill="1" applyBorder="1"/>
    <xf numFmtId="0" fontId="22" fillId="19" borderId="0" xfId="0" applyFont="1" applyFill="1"/>
    <xf numFmtId="0" fontId="50" fillId="31" borderId="0" xfId="0" applyFont="1" applyFill="1" applyAlignment="1">
      <alignment horizontal="center"/>
    </xf>
    <xf numFmtId="3" fontId="50" fillId="31" borderId="0" xfId="0" applyNumberFormat="1" applyFont="1" applyFill="1" applyAlignment="1">
      <alignment horizontal="center"/>
    </xf>
    <xf numFmtId="4" fontId="50" fillId="31" borderId="0" xfId="0" applyNumberFormat="1" applyFont="1" applyFill="1" applyAlignment="1">
      <alignment horizontal="center"/>
    </xf>
    <xf numFmtId="165" fontId="50" fillId="31" borderId="0" xfId="0" applyNumberFormat="1" applyFont="1" applyFill="1" applyAlignment="1">
      <alignment horizontal="center"/>
    </xf>
    <xf numFmtId="2" fontId="50" fillId="31" borderId="0" xfId="0" applyNumberFormat="1" applyFont="1" applyFill="1" applyAlignment="1">
      <alignment horizontal="center"/>
    </xf>
    <xf numFmtId="14" fontId="0" fillId="0" borderId="0" xfId="0" applyNumberFormat="1"/>
    <xf numFmtId="0" fontId="0" fillId="19" borderId="0" xfId="0" applyFill="1"/>
    <xf numFmtId="14" fontId="0" fillId="19" borderId="0" xfId="0" applyNumberFormat="1" applyFill="1"/>
    <xf numFmtId="0" fontId="53" fillId="0" borderId="0" xfId="198" applyAlignment="1" applyProtection="1"/>
    <xf numFmtId="0" fontId="54" fillId="0" borderId="0" xfId="0" applyFont="1"/>
    <xf numFmtId="165" fontId="0" fillId="32" borderId="1" xfId="0" applyNumberFormat="1" applyFill="1" applyBorder="1" applyAlignment="1" applyProtection="1">
      <alignment horizontal="center"/>
      <protection hidden="1"/>
    </xf>
    <xf numFmtId="167" fontId="0" fillId="33" borderId="1" xfId="0" applyNumberFormat="1" applyFill="1" applyBorder="1" applyAlignment="1" applyProtection="1">
      <alignment horizontal="center"/>
      <protection locked="0"/>
    </xf>
    <xf numFmtId="0" fontId="0" fillId="33" borderId="1" xfId="0" applyFill="1" applyBorder="1" applyAlignment="1" applyProtection="1">
      <alignment horizontal="center"/>
      <protection locked="0"/>
    </xf>
    <xf numFmtId="1" fontId="0" fillId="33" borderId="1" xfId="0" applyNumberFormat="1" applyFill="1" applyBorder="1" applyAlignment="1" applyProtection="1">
      <alignment horizontal="center"/>
      <protection locked="0"/>
    </xf>
    <xf numFmtId="165" fontId="55" fillId="32" borderId="1" xfId="0" applyNumberFormat="1" applyFont="1" applyFill="1" applyBorder="1" applyAlignment="1" applyProtection="1">
      <alignment horizontal="center"/>
      <protection hidden="1"/>
    </xf>
    <xf numFmtId="1" fontId="50" fillId="31" borderId="0" xfId="0" applyNumberFormat="1" applyFont="1" applyFill="1" applyAlignment="1">
      <alignment horizontal="center"/>
    </xf>
    <xf numFmtId="1" fontId="0" fillId="0" borderId="0" xfId="0" applyNumberFormat="1"/>
    <xf numFmtId="0" fontId="0" fillId="33" borderId="0" xfId="0" applyFill="1" applyAlignment="1" applyProtection="1">
      <alignment horizontal="center"/>
      <protection locked="0"/>
    </xf>
    <xf numFmtId="15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25" borderId="0" xfId="0" applyFill="1"/>
    <xf numFmtId="165" fontId="0" fillId="32" borderId="0" xfId="0" applyNumberFormat="1" applyFill="1" applyAlignment="1" applyProtection="1">
      <alignment horizontal="center"/>
      <protection hidden="1"/>
    </xf>
    <xf numFmtId="1" fontId="0" fillId="33" borderId="0" xfId="0" applyNumberFormat="1" applyFill="1" applyAlignment="1" applyProtection="1">
      <alignment horizontal="center"/>
      <protection locked="0"/>
    </xf>
    <xf numFmtId="165" fontId="55" fillId="32" borderId="0" xfId="0" applyNumberFormat="1" applyFont="1" applyFill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33" borderId="0" xfId="0" applyNumberFormat="1" applyFill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0" fontId="3" fillId="0" borderId="0" xfId="0" applyFont="1"/>
    <xf numFmtId="14" fontId="0" fillId="33" borderId="1" xfId="0" applyNumberFormat="1" applyFill="1" applyBorder="1" applyAlignment="1" applyProtection="1">
      <alignment horizontal="center"/>
      <protection locked="0"/>
    </xf>
    <xf numFmtId="14" fontId="0" fillId="33" borderId="0" xfId="0" applyNumberFormat="1" applyFill="1" applyAlignment="1" applyProtection="1">
      <alignment horizontal="center"/>
      <protection locked="0"/>
    </xf>
    <xf numFmtId="0" fontId="56" fillId="0" borderId="0" xfId="0" applyFont="1"/>
    <xf numFmtId="0" fontId="0" fillId="33" borderId="1" xfId="0" applyFill="1" applyBorder="1" applyAlignment="1" applyProtection="1">
      <alignment horizontal="left"/>
      <protection locked="0"/>
    </xf>
    <xf numFmtId="0" fontId="57" fillId="0" borderId="0" xfId="0" applyFont="1"/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locked="0"/>
    </xf>
    <xf numFmtId="165" fontId="55" fillId="0" borderId="1" xfId="0" applyNumberFormat="1" applyFont="1" applyBorder="1" applyAlignment="1" applyProtection="1">
      <alignment horizontal="center"/>
      <protection hidden="1"/>
    </xf>
    <xf numFmtId="0" fontId="58" fillId="31" borderId="0" xfId="0" applyFont="1" applyFill="1" applyAlignment="1">
      <alignment horizontal="center"/>
    </xf>
    <xf numFmtId="3" fontId="58" fillId="31" borderId="0" xfId="0" applyNumberFormat="1" applyFont="1" applyFill="1" applyAlignment="1">
      <alignment horizontal="center"/>
    </xf>
    <xf numFmtId="1" fontId="58" fillId="31" borderId="0" xfId="0" applyNumberFormat="1" applyFont="1" applyFill="1" applyAlignment="1">
      <alignment horizontal="center"/>
    </xf>
    <xf numFmtId="4" fontId="58" fillId="31" borderId="0" xfId="0" applyNumberFormat="1" applyFont="1" applyFill="1" applyAlignment="1">
      <alignment horizontal="center"/>
    </xf>
    <xf numFmtId="165" fontId="58" fillId="31" borderId="0" xfId="0" applyNumberFormat="1" applyFont="1" applyFill="1" applyAlignment="1">
      <alignment horizontal="center"/>
    </xf>
    <xf numFmtId="2" fontId="58" fillId="31" borderId="0" xfId="0" applyNumberFormat="1" applyFont="1" applyFill="1" applyAlignment="1">
      <alignment horizontal="center"/>
    </xf>
    <xf numFmtId="49" fontId="0" fillId="0" borderId="0" xfId="0" applyNumberFormat="1"/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5" fontId="55" fillId="0" borderId="0" xfId="0" applyNumberFormat="1" applyFont="1" applyAlignment="1" applyProtection="1">
      <alignment horizontal="center"/>
      <protection hidden="1"/>
    </xf>
    <xf numFmtId="46" fontId="0" fillId="0" borderId="0" xfId="0" applyNumberFormat="1"/>
    <xf numFmtId="0" fontId="2" fillId="0" borderId="0" xfId="0" applyFont="1"/>
    <xf numFmtId="3" fontId="2" fillId="0" borderId="0" xfId="0" applyNumberFormat="1" applyFont="1"/>
    <xf numFmtId="14" fontId="2" fillId="0" borderId="0" xfId="0" applyNumberFormat="1" applyFont="1"/>
    <xf numFmtId="0" fontId="2" fillId="33" borderId="1" xfId="0" applyFont="1" applyFill="1" applyBorder="1" applyAlignment="1" applyProtection="1">
      <alignment horizontal="center"/>
      <protection locked="0"/>
    </xf>
    <xf numFmtId="165" fontId="2" fillId="32" borderId="1" xfId="0" applyNumberFormat="1" applyFont="1" applyFill="1" applyBorder="1" applyAlignment="1" applyProtection="1">
      <alignment horizontal="center"/>
      <protection hidden="1"/>
    </xf>
    <xf numFmtId="1" fontId="2" fillId="33" borderId="1" xfId="0" applyNumberFormat="1" applyFont="1" applyFill="1" applyBorder="1" applyAlignment="1" applyProtection="1">
      <alignment horizontal="center"/>
      <protection locked="0"/>
    </xf>
    <xf numFmtId="0" fontId="2" fillId="19" borderId="0" xfId="0" applyFont="1" applyFill="1"/>
    <xf numFmtId="0" fontId="2" fillId="33" borderId="0" xfId="0" applyFont="1" applyFill="1" applyAlignment="1" applyProtection="1">
      <alignment horizontal="center"/>
      <protection locked="0"/>
    </xf>
    <xf numFmtId="165" fontId="2" fillId="32" borderId="0" xfId="0" applyNumberFormat="1" applyFont="1" applyFill="1" applyAlignment="1" applyProtection="1">
      <alignment horizontal="center"/>
      <protection hidden="1"/>
    </xf>
    <xf numFmtId="1" fontId="2" fillId="33" borderId="0" xfId="0" applyNumberFormat="1" applyFont="1" applyFill="1" applyAlignment="1" applyProtection="1">
      <alignment horizontal="center"/>
      <protection locked="0"/>
    </xf>
    <xf numFmtId="3" fontId="2" fillId="19" borderId="0" xfId="0" applyNumberFormat="1" applyFont="1" applyFill="1"/>
    <xf numFmtId="49" fontId="2" fillId="0" borderId="0" xfId="0" applyNumberFormat="1" applyFont="1"/>
    <xf numFmtId="0" fontId="4" fillId="0" borderId="0" xfId="0" applyFont="1"/>
    <xf numFmtId="0" fontId="59" fillId="0" borderId="0" xfId="0" applyFont="1" applyAlignment="1">
      <alignment vertical="center"/>
    </xf>
    <xf numFmtId="46" fontId="2" fillId="0" borderId="0" xfId="0" applyNumberFormat="1" applyFont="1"/>
    <xf numFmtId="167" fontId="2" fillId="33" borderId="1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/>
    <xf numFmtId="1" fontId="2" fillId="19" borderId="0" xfId="0" applyNumberFormat="1" applyFont="1" applyFill="1"/>
    <xf numFmtId="14" fontId="2" fillId="19" borderId="0" xfId="0" applyNumberFormat="1" applyFont="1" applyFill="1"/>
    <xf numFmtId="0" fontId="60" fillId="0" borderId="0" xfId="0" applyFont="1"/>
    <xf numFmtId="0" fontId="2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29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7" fillId="28" borderId="0" xfId="0" applyFont="1" applyFill="1" applyAlignment="1">
      <alignment horizontal="center"/>
    </xf>
    <xf numFmtId="0" fontId="22" fillId="27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32" fillId="17" borderId="0" xfId="0" applyFont="1" applyFill="1" applyAlignment="1">
      <alignment horizontal="center"/>
    </xf>
    <xf numFmtId="0" fontId="1" fillId="0" borderId="0" xfId="0" applyFont="1"/>
    <xf numFmtId="3" fontId="1" fillId="0" borderId="0" xfId="0" applyNumberFormat="1" applyFont="1"/>
    <xf numFmtId="14" fontId="1" fillId="0" borderId="0" xfId="0" applyNumberFormat="1" applyFont="1"/>
    <xf numFmtId="0" fontId="1" fillId="19" borderId="0" xfId="0" applyFont="1" applyFill="1"/>
    <xf numFmtId="0" fontId="1" fillId="0" borderId="1" xfId="0" applyFont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33" borderId="1" xfId="0" applyFont="1" applyFill="1" applyBorder="1" applyAlignment="1" applyProtection="1">
      <alignment horizontal="center"/>
      <protection locked="0"/>
    </xf>
    <xf numFmtId="165" fontId="1" fillId="32" borderId="1" xfId="0" applyNumberFormat="1" applyFont="1" applyFill="1" applyBorder="1" applyAlignment="1" applyProtection="1">
      <alignment horizontal="center"/>
      <protection hidden="1"/>
    </xf>
    <xf numFmtId="1" fontId="1" fillId="33" borderId="1" xfId="0" applyNumberFormat="1" applyFont="1" applyFill="1" applyBorder="1" applyAlignment="1" applyProtection="1">
      <alignment horizontal="center"/>
      <protection locked="0"/>
    </xf>
    <xf numFmtId="0" fontId="1" fillId="33" borderId="0" xfId="0" applyFont="1" applyFill="1" applyAlignment="1" applyProtection="1">
      <alignment horizontal="center"/>
      <protection locked="0"/>
    </xf>
    <xf numFmtId="165" fontId="1" fillId="32" borderId="0" xfId="0" applyNumberFormat="1" applyFont="1" applyFill="1" applyAlignment="1" applyProtection="1">
      <alignment horizontal="center"/>
      <protection hidden="1"/>
    </xf>
    <xf numFmtId="1" fontId="1" fillId="33" borderId="0" xfId="0" applyNumberFormat="1" applyFont="1" applyFill="1" applyAlignment="1" applyProtection="1">
      <alignment horizontal="center"/>
      <protection locked="0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49" fontId="62" fillId="0" borderId="0" xfId="198" applyNumberFormat="1" applyFont="1" applyAlignment="1" applyProtection="1"/>
    <xf numFmtId="46" fontId="1" fillId="0" borderId="0" xfId="0" applyNumberFormat="1" applyFont="1"/>
    <xf numFmtId="167" fontId="1" fillId="0" borderId="1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/>
    <xf numFmtId="0" fontId="58" fillId="31" borderId="0" xfId="0" applyFont="1" applyFill="1" applyAlignment="1">
      <alignment horizontal="center" wrapText="1"/>
    </xf>
    <xf numFmtId="3" fontId="58" fillId="31" borderId="0" xfId="0" applyNumberFormat="1" applyFont="1" applyFill="1" applyAlignment="1">
      <alignment horizontal="center" wrapText="1"/>
    </xf>
    <xf numFmtId="1" fontId="58" fillId="31" borderId="0" xfId="0" applyNumberFormat="1" applyFont="1" applyFill="1" applyAlignment="1">
      <alignment horizontal="center" wrapText="1"/>
    </xf>
    <xf numFmtId="4" fontId="58" fillId="31" borderId="0" xfId="0" applyNumberFormat="1" applyFont="1" applyFill="1" applyAlignment="1">
      <alignment horizontal="center" wrapText="1"/>
    </xf>
    <xf numFmtId="165" fontId="58" fillId="31" borderId="0" xfId="0" applyNumberFormat="1" applyFont="1" applyFill="1" applyAlignment="1">
      <alignment horizontal="center" wrapText="1"/>
    </xf>
    <xf numFmtId="2" fontId="58" fillId="31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1" fillId="0" borderId="0" xfId="0" applyNumberFormat="1" applyFont="1" applyAlignment="1">
      <alignment wrapText="1"/>
    </xf>
    <xf numFmtId="14" fontId="1" fillId="0" borderId="0" xfId="0" applyNumberFormat="1" applyFont="1" applyAlignment="1">
      <alignment wrapText="1"/>
    </xf>
    <xf numFmtId="0" fontId="0" fillId="33" borderId="1" xfId="0" applyFill="1" applyBorder="1" applyAlignment="1" applyProtection="1">
      <alignment horizontal="center" wrapText="1"/>
      <protection locked="0"/>
    </xf>
    <xf numFmtId="165" fontId="0" fillId="32" borderId="1" xfId="0" applyNumberFormat="1" applyFill="1" applyBorder="1" applyAlignment="1" applyProtection="1">
      <alignment horizontal="center" wrapText="1"/>
      <protection hidden="1"/>
    </xf>
    <xf numFmtId="1" fontId="0" fillId="33" borderId="1" xfId="0" applyNumberFormat="1" applyFill="1" applyBorder="1" applyAlignment="1" applyProtection="1">
      <alignment horizontal="center" wrapText="1"/>
      <protection locked="0"/>
    </xf>
    <xf numFmtId="165" fontId="55" fillId="32" borderId="1" xfId="0" applyNumberFormat="1" applyFont="1" applyFill="1" applyBorder="1" applyAlignment="1" applyProtection="1">
      <alignment horizontal="center" wrapText="1"/>
      <protection hidden="1"/>
    </xf>
    <xf numFmtId="0" fontId="0" fillId="25" borderId="1" xfId="0" applyFill="1" applyBorder="1" applyAlignment="1" applyProtection="1">
      <alignment horizontal="left" wrapText="1"/>
      <protection locked="0"/>
    </xf>
    <xf numFmtId="165" fontId="0" fillId="25" borderId="1" xfId="0" applyNumberFormat="1" applyFill="1" applyBorder="1" applyAlignment="1" applyProtection="1">
      <alignment horizontal="left" wrapText="1"/>
      <protection hidden="1"/>
    </xf>
    <xf numFmtId="1" fontId="0" fillId="25" borderId="1" xfId="0" applyNumberFormat="1" applyFill="1" applyBorder="1" applyAlignment="1" applyProtection="1">
      <alignment horizontal="left" wrapText="1"/>
      <protection locked="0"/>
    </xf>
    <xf numFmtId="1" fontId="0" fillId="25" borderId="1" xfId="0" applyNumberFormat="1" applyFill="1" applyBorder="1" applyAlignment="1" applyProtection="1">
      <alignment horizontal="right" wrapText="1"/>
      <protection hidden="1"/>
    </xf>
    <xf numFmtId="14" fontId="0" fillId="25" borderId="1" xfId="0" applyNumberForma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61" fillId="0" borderId="0" xfId="0" applyFont="1" applyAlignment="1">
      <alignment vertical="center" wrapText="1"/>
    </xf>
    <xf numFmtId="167" fontId="0" fillId="33" borderId="1" xfId="0" applyNumberFormat="1" applyFill="1" applyBorder="1" applyAlignment="1" applyProtection="1">
      <alignment horizontal="center" wrapText="1"/>
      <protection locked="0"/>
    </xf>
    <xf numFmtId="0" fontId="62" fillId="0" borderId="0" xfId="0" applyFont="1" applyAlignment="1">
      <alignment vertical="center" wrapText="1"/>
    </xf>
    <xf numFmtId="46" fontId="0" fillId="0" borderId="0" xfId="0" applyNumberFormat="1" applyAlignment="1">
      <alignment wrapText="1"/>
    </xf>
    <xf numFmtId="14" fontId="0" fillId="33" borderId="1" xfId="0" applyNumberFormat="1" applyFill="1" applyBorder="1" applyAlignment="1" applyProtection="1">
      <alignment horizontal="right" wrapText="1"/>
      <protection locked="0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63" fillId="0" borderId="0" xfId="0" applyFont="1"/>
    <xf numFmtId="0" fontId="60" fillId="0" borderId="0" xfId="0" applyFont="1" applyAlignment="1">
      <alignment wrapText="1"/>
    </xf>
    <xf numFmtId="0" fontId="1" fillId="34" borderId="0" xfId="0" applyFont="1" applyFill="1" applyAlignment="1">
      <alignment wrapText="1"/>
    </xf>
    <xf numFmtId="0" fontId="0" fillId="34" borderId="1" xfId="0" applyFill="1" applyBorder="1" applyAlignment="1" applyProtection="1">
      <alignment horizontal="center"/>
      <protection locked="0"/>
    </xf>
    <xf numFmtId="165" fontId="0" fillId="34" borderId="1" xfId="0" applyNumberFormat="1" applyFill="1" applyBorder="1" applyAlignment="1" applyProtection="1">
      <alignment horizontal="center"/>
      <protection hidden="1"/>
    </xf>
    <xf numFmtId="1" fontId="0" fillId="34" borderId="1" xfId="0" applyNumberFormat="1" applyFill="1" applyBorder="1" applyAlignment="1" applyProtection="1">
      <alignment horizontal="center"/>
      <protection locked="0"/>
    </xf>
    <xf numFmtId="165" fontId="55" fillId="34" borderId="1" xfId="0" applyNumberFormat="1" applyFont="1" applyFill="1" applyBorder="1" applyAlignment="1" applyProtection="1">
      <alignment horizontal="center"/>
      <protection hidden="1"/>
    </xf>
    <xf numFmtId="0" fontId="53" fillId="0" borderId="0" xfId="198" applyFill="1" applyAlignment="1" applyProtection="1">
      <alignment wrapText="1"/>
    </xf>
    <xf numFmtId="0" fontId="64" fillId="0" borderId="0" xfId="0" applyFont="1" applyAlignment="1">
      <alignment vertical="center" wrapText="1"/>
    </xf>
    <xf numFmtId="0" fontId="0" fillId="34" borderId="1" xfId="0" applyFill="1" applyBorder="1" applyAlignment="1" applyProtection="1">
      <alignment horizontal="center" wrapText="1"/>
      <protection locked="0"/>
    </xf>
    <xf numFmtId="165" fontId="0" fillId="34" borderId="1" xfId="0" applyNumberFormat="1" applyFill="1" applyBorder="1" applyAlignment="1" applyProtection="1">
      <alignment horizontal="center" wrapText="1"/>
      <protection hidden="1"/>
    </xf>
    <xf numFmtId="1" fontId="0" fillId="34" borderId="1" xfId="0" applyNumberFormat="1" applyFill="1" applyBorder="1" applyAlignment="1" applyProtection="1">
      <alignment horizontal="center" wrapText="1"/>
      <protection locked="0"/>
    </xf>
    <xf numFmtId="165" fontId="55" fillId="34" borderId="1" xfId="0" applyNumberFormat="1" applyFont="1" applyFill="1" applyBorder="1" applyAlignment="1" applyProtection="1">
      <alignment horizontal="center" wrapText="1"/>
      <protection hidden="1"/>
    </xf>
    <xf numFmtId="167" fontId="0" fillId="34" borderId="1" xfId="0" applyNumberFormat="1" applyFill="1" applyBorder="1" applyAlignment="1" applyProtection="1">
      <alignment horizontal="center" wrapText="1"/>
      <protection locked="0"/>
    </xf>
    <xf numFmtId="167" fontId="0" fillId="34" borderId="1" xfId="0" applyNumberFormat="1" applyFill="1" applyBorder="1" applyAlignment="1" applyProtection="1">
      <alignment horizontal="center"/>
      <protection locked="0"/>
    </xf>
    <xf numFmtId="0" fontId="1" fillId="25" borderId="0" xfId="0" applyFont="1" applyFill="1" applyAlignment="1">
      <alignment wrapText="1"/>
    </xf>
    <xf numFmtId="0" fontId="1" fillId="19" borderId="0" xfId="0" applyFont="1" applyFill="1" applyAlignment="1">
      <alignment wrapText="1"/>
    </xf>
    <xf numFmtId="14" fontId="1" fillId="19" borderId="0" xfId="0" applyNumberFormat="1" applyFont="1" applyFill="1" applyAlignment="1">
      <alignment wrapText="1"/>
    </xf>
    <xf numFmtId="0" fontId="0" fillId="19" borderId="1" xfId="0" applyFill="1" applyBorder="1" applyAlignment="1" applyProtection="1">
      <alignment horizontal="center"/>
      <protection locked="0"/>
    </xf>
    <xf numFmtId="165" fontId="0" fillId="19" borderId="1" xfId="0" applyNumberFormat="1" applyFill="1" applyBorder="1" applyAlignment="1" applyProtection="1">
      <alignment horizontal="center"/>
      <protection hidden="1"/>
    </xf>
    <xf numFmtId="1" fontId="0" fillId="19" borderId="1" xfId="0" applyNumberFormat="1" applyFill="1" applyBorder="1" applyAlignment="1" applyProtection="1">
      <alignment horizontal="center"/>
      <protection locked="0"/>
    </xf>
    <xf numFmtId="165" fontId="55" fillId="19" borderId="1" xfId="0" applyNumberFormat="1" applyFont="1" applyFill="1" applyBorder="1" applyAlignment="1" applyProtection="1">
      <alignment horizontal="center"/>
      <protection hidden="1"/>
    </xf>
    <xf numFmtId="0" fontId="0" fillId="19" borderId="0" xfId="0" applyFill="1" applyAlignment="1">
      <alignment wrapText="1"/>
    </xf>
    <xf numFmtId="3" fontId="1" fillId="19" borderId="0" xfId="0" applyNumberFormat="1" applyFont="1" applyFill="1" applyAlignment="1">
      <alignment wrapText="1"/>
    </xf>
    <xf numFmtId="167" fontId="0" fillId="19" borderId="1" xfId="0" applyNumberFormat="1" applyFill="1" applyBorder="1" applyAlignment="1" applyProtection="1">
      <alignment horizontal="center"/>
      <protection locked="0"/>
    </xf>
    <xf numFmtId="0" fontId="0" fillId="35" borderId="0" xfId="0" applyFill="1" applyAlignment="1">
      <alignment wrapText="1"/>
    </xf>
    <xf numFmtId="0" fontId="62" fillId="0" borderId="0" xfId="198" applyFont="1" applyFill="1" applyAlignment="1" applyProtection="1">
      <alignment wrapText="1"/>
    </xf>
    <xf numFmtId="0" fontId="62" fillId="19" borderId="0" xfId="0" applyFont="1" applyFill="1" applyAlignment="1">
      <alignment vertical="center" wrapText="1"/>
    </xf>
    <xf numFmtId="46" fontId="0" fillId="19" borderId="0" xfId="0" applyNumberFormat="1" applyFill="1" applyAlignment="1">
      <alignment wrapText="1"/>
    </xf>
    <xf numFmtId="1" fontId="1" fillId="19" borderId="0" xfId="0" applyNumberFormat="1" applyFont="1" applyFill="1" applyAlignment="1">
      <alignment wrapText="1"/>
    </xf>
    <xf numFmtId="1" fontId="0" fillId="19" borderId="0" xfId="0" applyNumberFormat="1" applyFill="1" applyAlignment="1">
      <alignment wrapText="1"/>
    </xf>
    <xf numFmtId="14" fontId="0" fillId="19" borderId="0" xfId="0" applyNumberFormat="1" applyFill="1" applyAlignment="1">
      <alignment wrapText="1"/>
    </xf>
    <xf numFmtId="16" fontId="1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199">
    <cellStyle name="60% - Accent2" xfId="197" builtinId="36"/>
    <cellStyle name="Accent2" xfId="196" builtinId="33"/>
    <cellStyle name="Bad" xfId="195" builtinId="27"/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Good" xfId="194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8" builtinId="8"/>
    <cellStyle name="Normal" xfId="0" builtinId="0"/>
  </cellStyles>
  <dxfs count="0"/>
  <tableStyles count="0" defaultTableStyle="TableStyleMedium9" defaultPivotStyle="PivotStyleMedium4"/>
  <colors>
    <mruColors>
      <color rgb="FFFFFF00"/>
      <color rgb="FF0DFF7A"/>
      <color rgb="FF00E668"/>
      <color rgb="FF007E39"/>
      <color rgb="FFF600F6"/>
      <color rgb="FFF1A9AB"/>
      <color rgb="FFE97B7E"/>
      <color rgb="FFE14B4F"/>
      <color rgb="FF0091FE"/>
      <color rgb="FF007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rizzly@%20at%20R#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Lambda-Cy@%20R3" TargetMode="External"/><Relationship Id="rId1" Type="http://schemas.openxmlformats.org/officeDocument/2006/relationships/hyperlink" Target="mailto:Lambda-Cy@%20R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cephate@R6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26AA-E482-4681-85BA-64371E90844F}">
  <dimension ref="A1:AG66"/>
  <sheetViews>
    <sheetView tabSelected="1" workbookViewId="0">
      <selection activeCell="I4" sqref="I4"/>
    </sheetView>
  </sheetViews>
  <sheetFormatPr defaultRowHeight="15.6" x14ac:dyDescent="0.3"/>
  <sheetData>
    <row r="1" spans="1:33" ht="31.8" x14ac:dyDescent="0.3">
      <c r="A1" s="279" t="s">
        <v>866</v>
      </c>
      <c r="B1" s="279" t="s">
        <v>47</v>
      </c>
      <c r="C1" s="279" t="s">
        <v>0</v>
      </c>
      <c r="D1" s="279" t="s">
        <v>1</v>
      </c>
      <c r="E1" s="279" t="s">
        <v>6</v>
      </c>
      <c r="F1" s="279" t="s">
        <v>14</v>
      </c>
      <c r="G1" s="279" t="s">
        <v>1696</v>
      </c>
      <c r="H1" s="280" t="s">
        <v>860</v>
      </c>
      <c r="I1" s="279" t="s">
        <v>9</v>
      </c>
      <c r="J1" s="279" t="s">
        <v>10</v>
      </c>
      <c r="K1" s="279" t="s">
        <v>393</v>
      </c>
      <c r="L1" s="279" t="s">
        <v>49</v>
      </c>
      <c r="M1" s="279" t="s">
        <v>264</v>
      </c>
      <c r="N1" s="279" t="s">
        <v>50</v>
      </c>
      <c r="O1" s="279" t="s">
        <v>861</v>
      </c>
      <c r="P1" s="279" t="s">
        <v>862</v>
      </c>
      <c r="Q1" s="279" t="s">
        <v>863</v>
      </c>
      <c r="R1" s="279" t="s">
        <v>52</v>
      </c>
      <c r="S1" s="279" t="s">
        <v>51</v>
      </c>
      <c r="T1" s="279" t="s">
        <v>58</v>
      </c>
      <c r="U1" s="279" t="s">
        <v>2300</v>
      </c>
      <c r="V1" s="279" t="s">
        <v>265</v>
      </c>
      <c r="W1" s="281" t="s">
        <v>19</v>
      </c>
      <c r="X1" s="282" t="s">
        <v>18</v>
      </c>
      <c r="Y1" s="279" t="s">
        <v>20</v>
      </c>
      <c r="Z1" s="283" t="s">
        <v>46</v>
      </c>
      <c r="AA1" s="280" t="s">
        <v>119</v>
      </c>
      <c r="AB1" s="284" t="s">
        <v>120</v>
      </c>
      <c r="AC1" s="283" t="s">
        <v>21</v>
      </c>
      <c r="AD1" s="283" t="s">
        <v>865</v>
      </c>
      <c r="AE1" s="284" t="s">
        <v>17</v>
      </c>
      <c r="AF1" s="283" t="s">
        <v>22</v>
      </c>
      <c r="AG1" s="283" t="s">
        <v>864</v>
      </c>
    </row>
    <row r="2" spans="1:33" ht="100.8" x14ac:dyDescent="0.3">
      <c r="A2" s="285" t="s">
        <v>1169</v>
      </c>
      <c r="B2" s="285"/>
      <c r="C2" s="325" t="s">
        <v>273</v>
      </c>
      <c r="D2" s="325" t="s">
        <v>23</v>
      </c>
      <c r="E2" s="325" t="s">
        <v>3051</v>
      </c>
      <c r="F2" s="325" t="s">
        <v>2311</v>
      </c>
      <c r="G2" s="325" t="s">
        <v>2312</v>
      </c>
      <c r="H2" s="325">
        <v>150000</v>
      </c>
      <c r="I2" s="326">
        <v>44303</v>
      </c>
      <c r="J2" s="325" t="s">
        <v>25</v>
      </c>
      <c r="K2" s="325" t="s">
        <v>3052</v>
      </c>
      <c r="L2" s="325" t="s">
        <v>3053</v>
      </c>
      <c r="M2" s="325" t="s">
        <v>1606</v>
      </c>
      <c r="N2" s="325" t="s">
        <v>3054</v>
      </c>
      <c r="O2" s="325" t="s">
        <v>3055</v>
      </c>
      <c r="P2" s="325"/>
      <c r="Q2" s="325" t="s">
        <v>3056</v>
      </c>
      <c r="R2" s="325" t="s">
        <v>1598</v>
      </c>
      <c r="S2" s="325" t="s">
        <v>3057</v>
      </c>
      <c r="T2" s="325" t="s">
        <v>3058</v>
      </c>
      <c r="U2" s="325" t="s">
        <v>2773</v>
      </c>
      <c r="V2" s="326">
        <v>44454</v>
      </c>
      <c r="W2" s="327">
        <v>31460</v>
      </c>
      <c r="X2" s="328">
        <v>524.33299999999997</v>
      </c>
      <c r="Y2" s="327">
        <v>13.6</v>
      </c>
      <c r="Z2" s="328">
        <v>0.99299999999999999</v>
      </c>
      <c r="AA2" s="327">
        <v>281.83300000000003</v>
      </c>
      <c r="AB2" s="329">
        <v>789</v>
      </c>
      <c r="AC2" s="328">
        <v>5.1050000000000004</v>
      </c>
      <c r="AD2" s="330">
        <v>101.991</v>
      </c>
      <c r="AE2" s="327">
        <v>0.3</v>
      </c>
      <c r="AF2" s="328">
        <v>0.30599999999999999</v>
      </c>
      <c r="AG2" s="330">
        <v>101.685</v>
      </c>
    </row>
    <row r="3" spans="1:33" ht="78" x14ac:dyDescent="0.3">
      <c r="A3" s="285"/>
      <c r="B3" s="285"/>
      <c r="C3" s="286" t="s">
        <v>1308</v>
      </c>
      <c r="D3" s="286" t="s">
        <v>23</v>
      </c>
      <c r="E3" s="286" t="s">
        <v>3059</v>
      </c>
      <c r="F3" s="286" t="s">
        <v>2311</v>
      </c>
      <c r="G3" s="286" t="s">
        <v>2553</v>
      </c>
      <c r="H3" s="287">
        <v>125000</v>
      </c>
      <c r="I3" s="288">
        <v>44294</v>
      </c>
      <c r="J3" s="285" t="s">
        <v>31</v>
      </c>
      <c r="K3" s="286" t="s">
        <v>3060</v>
      </c>
      <c r="L3" s="286" t="s">
        <v>3061</v>
      </c>
      <c r="M3" s="286" t="s">
        <v>1606</v>
      </c>
      <c r="N3" s="286" t="s">
        <v>3062</v>
      </c>
      <c r="O3" s="286"/>
      <c r="P3" s="286" t="s">
        <v>3063</v>
      </c>
      <c r="Q3" s="286" t="s">
        <v>3056</v>
      </c>
      <c r="R3" s="286" t="s">
        <v>3064</v>
      </c>
      <c r="S3" s="286" t="s">
        <v>3057</v>
      </c>
      <c r="T3" s="286" t="s">
        <v>3065</v>
      </c>
      <c r="U3" s="286" t="s">
        <v>2773</v>
      </c>
      <c r="V3" s="288">
        <v>44465</v>
      </c>
      <c r="W3" s="192">
        <v>28840</v>
      </c>
      <c r="X3" s="190">
        <v>480.66699999999997</v>
      </c>
      <c r="Y3" s="192">
        <v>12.3</v>
      </c>
      <c r="Z3" s="190">
        <v>1.008</v>
      </c>
      <c r="AA3" s="192">
        <v>606.399</v>
      </c>
      <c r="AB3" s="193">
        <v>367.33300000000003</v>
      </c>
      <c r="AC3" s="190">
        <v>5.1139999999999999</v>
      </c>
      <c r="AD3" s="194">
        <v>94.742000000000004</v>
      </c>
      <c r="AE3" s="192">
        <v>0.3</v>
      </c>
      <c r="AF3" s="190">
        <v>0.28399999999999997</v>
      </c>
      <c r="AG3" s="194">
        <v>94.457999999999998</v>
      </c>
    </row>
    <row r="4" spans="1:33" ht="202.8" x14ac:dyDescent="0.3">
      <c r="A4" s="285"/>
      <c r="B4" s="285"/>
      <c r="C4" s="285" t="s">
        <v>2778</v>
      </c>
      <c r="D4" s="285" t="s">
        <v>129</v>
      </c>
      <c r="E4" s="285" t="s">
        <v>2387</v>
      </c>
      <c r="F4" s="286" t="s">
        <v>2311</v>
      </c>
      <c r="G4" s="285" t="s">
        <v>2545</v>
      </c>
      <c r="H4" s="287">
        <v>120000</v>
      </c>
      <c r="I4" s="288">
        <v>44305</v>
      </c>
      <c r="J4" s="286" t="s">
        <v>3066</v>
      </c>
      <c r="K4" s="285" t="s">
        <v>3067</v>
      </c>
      <c r="L4" s="285" t="s">
        <v>3068</v>
      </c>
      <c r="M4" s="285" t="s">
        <v>2789</v>
      </c>
      <c r="N4" s="285"/>
      <c r="O4" s="286" t="s">
        <v>3069</v>
      </c>
      <c r="P4" s="286"/>
      <c r="Q4" s="286" t="s">
        <v>3070</v>
      </c>
      <c r="R4" s="286" t="s">
        <v>3071</v>
      </c>
      <c r="S4" s="286" t="s">
        <v>3072</v>
      </c>
      <c r="T4" s="286" t="s">
        <v>3073</v>
      </c>
      <c r="U4" s="286" t="s">
        <v>3074</v>
      </c>
      <c r="V4" s="288">
        <v>44491</v>
      </c>
      <c r="W4" s="192">
        <v>40100</v>
      </c>
      <c r="X4" s="190">
        <v>668.33299999999997</v>
      </c>
      <c r="Y4" s="192">
        <v>13.1</v>
      </c>
      <c r="Z4" s="190">
        <v>0.999</v>
      </c>
      <c r="AA4" s="192">
        <v>1125</v>
      </c>
      <c r="AB4" s="193">
        <v>265</v>
      </c>
      <c r="AC4" s="190">
        <v>6.8440000000000003</v>
      </c>
      <c r="AD4" s="194">
        <v>97.555000000000007</v>
      </c>
      <c r="AE4" s="192">
        <v>0.91</v>
      </c>
      <c r="AF4" s="190">
        <v>0.88800000000000001</v>
      </c>
      <c r="AG4" s="194">
        <v>96.667000000000002</v>
      </c>
    </row>
    <row r="5" spans="1:33" ht="187.2" x14ac:dyDescent="0.3">
      <c r="A5" s="285"/>
      <c r="B5" s="285"/>
      <c r="C5" s="331" t="s">
        <v>2786</v>
      </c>
      <c r="D5" s="331" t="s">
        <v>129</v>
      </c>
      <c r="E5" s="331" t="s">
        <v>2387</v>
      </c>
      <c r="F5" s="331" t="s">
        <v>2311</v>
      </c>
      <c r="G5" s="331" t="s">
        <v>3075</v>
      </c>
      <c r="H5" s="332">
        <v>120000</v>
      </c>
      <c r="I5" s="326">
        <v>44291</v>
      </c>
      <c r="J5" s="325" t="s">
        <v>3076</v>
      </c>
      <c r="K5" s="331" t="s">
        <v>3067</v>
      </c>
      <c r="L5" s="325" t="s">
        <v>3077</v>
      </c>
      <c r="M5" s="331" t="s">
        <v>2789</v>
      </c>
      <c r="N5" s="331"/>
      <c r="O5" s="331" t="s">
        <v>3069</v>
      </c>
      <c r="P5" s="331"/>
      <c r="Q5" s="331" t="s">
        <v>3078</v>
      </c>
      <c r="R5" s="331" t="s">
        <v>3071</v>
      </c>
      <c r="S5" s="331" t="s">
        <v>3079</v>
      </c>
      <c r="T5" s="331" t="s">
        <v>3080</v>
      </c>
      <c r="U5" s="331" t="s">
        <v>3081</v>
      </c>
      <c r="V5" s="326">
        <v>44483</v>
      </c>
      <c r="W5" s="327">
        <v>43600</v>
      </c>
      <c r="X5" s="328">
        <v>726.66700000000003</v>
      </c>
      <c r="Y5" s="327">
        <v>14.32</v>
      </c>
      <c r="Z5" s="328">
        <v>0.98499999999999999</v>
      </c>
      <c r="AA5" s="327">
        <v>791</v>
      </c>
      <c r="AB5" s="329">
        <v>385</v>
      </c>
      <c r="AC5" s="328">
        <v>6.9909999999999997</v>
      </c>
      <c r="AD5" s="330">
        <v>102.384</v>
      </c>
      <c r="AE5" s="327">
        <v>0.64</v>
      </c>
      <c r="AF5" s="328">
        <v>0.65500000000000003</v>
      </c>
      <c r="AG5" s="330">
        <v>101.729</v>
      </c>
    </row>
    <row r="6" spans="1:33" ht="158.4" x14ac:dyDescent="0.3">
      <c r="A6" s="285"/>
      <c r="B6" s="285"/>
      <c r="C6" s="286" t="s">
        <v>3082</v>
      </c>
      <c r="D6" s="286" t="s">
        <v>129</v>
      </c>
      <c r="E6" s="286" t="s">
        <v>2387</v>
      </c>
      <c r="F6" s="286" t="s">
        <v>2311</v>
      </c>
      <c r="G6" s="286" t="s">
        <v>2424</v>
      </c>
      <c r="H6" s="287">
        <v>132000</v>
      </c>
      <c r="I6" s="288">
        <v>44292</v>
      </c>
      <c r="J6" s="285" t="s">
        <v>3083</v>
      </c>
      <c r="K6" s="286" t="s">
        <v>3067</v>
      </c>
      <c r="L6" s="285" t="s">
        <v>3084</v>
      </c>
      <c r="M6" s="286" t="s">
        <v>33</v>
      </c>
      <c r="N6" s="286" t="s">
        <v>3085</v>
      </c>
      <c r="O6" s="286" t="s">
        <v>3086</v>
      </c>
      <c r="P6" s="286"/>
      <c r="Q6" s="286" t="s">
        <v>3087</v>
      </c>
      <c r="R6" s="286" t="s">
        <v>3088</v>
      </c>
      <c r="S6" s="286" t="s">
        <v>3089</v>
      </c>
      <c r="T6" s="286" t="s">
        <v>3090</v>
      </c>
      <c r="U6" s="286" t="s">
        <v>3091</v>
      </c>
      <c r="V6" s="288">
        <v>44491</v>
      </c>
      <c r="W6" s="192">
        <v>36120</v>
      </c>
      <c r="X6" s="190">
        <v>602</v>
      </c>
      <c r="Y6" s="192">
        <v>12.6</v>
      </c>
      <c r="Z6" s="190">
        <v>1.0049999999999999</v>
      </c>
      <c r="AA6" s="192">
        <v>1514</v>
      </c>
      <c r="AB6" s="193">
        <v>170</v>
      </c>
      <c r="AC6" s="190">
        <v>5.9089999999999998</v>
      </c>
      <c r="AD6" s="194">
        <v>102.38800000000001</v>
      </c>
      <c r="AE6" s="192">
        <v>2.84</v>
      </c>
      <c r="AF6" s="190">
        <v>2.9079999999999999</v>
      </c>
      <c r="AG6" s="194">
        <v>99.48</v>
      </c>
    </row>
    <row r="7" spans="1:33" ht="218.4" x14ac:dyDescent="0.3">
      <c r="A7" s="285"/>
      <c r="B7" s="285"/>
      <c r="C7" s="286" t="s">
        <v>3092</v>
      </c>
      <c r="D7" s="286" t="s">
        <v>3</v>
      </c>
      <c r="E7" s="286" t="s">
        <v>3093</v>
      </c>
      <c r="F7" s="286" t="s">
        <v>2311</v>
      </c>
      <c r="G7" s="286" t="s">
        <v>3094</v>
      </c>
      <c r="H7" s="287">
        <v>125000</v>
      </c>
      <c r="I7" s="288">
        <v>44298</v>
      </c>
      <c r="J7" s="285" t="s">
        <v>25</v>
      </c>
      <c r="K7" s="286" t="s">
        <v>3095</v>
      </c>
      <c r="L7" s="285" t="s">
        <v>3096</v>
      </c>
      <c r="M7" s="286" t="s">
        <v>33</v>
      </c>
      <c r="N7" s="286" t="s">
        <v>3097</v>
      </c>
      <c r="O7" s="286" t="s">
        <v>3098</v>
      </c>
      <c r="P7" s="286" t="s">
        <v>3099</v>
      </c>
      <c r="Q7" s="286" t="s">
        <v>3100</v>
      </c>
      <c r="R7" s="286"/>
      <c r="S7" s="286" t="s">
        <v>3101</v>
      </c>
      <c r="T7" s="286" t="s">
        <v>3102</v>
      </c>
      <c r="U7" s="286"/>
      <c r="V7" s="288">
        <v>44467</v>
      </c>
      <c r="W7" s="192">
        <v>35160</v>
      </c>
      <c r="X7" s="190">
        <v>586</v>
      </c>
      <c r="Y7" s="192">
        <v>12.1</v>
      </c>
      <c r="Z7" s="190">
        <v>1.01</v>
      </c>
      <c r="AA7" s="192">
        <v>476</v>
      </c>
      <c r="AB7" s="193">
        <v>552</v>
      </c>
      <c r="AC7" s="190">
        <v>6.032</v>
      </c>
      <c r="AD7" s="194">
        <v>98.12</v>
      </c>
      <c r="AE7" s="192">
        <v>1</v>
      </c>
      <c r="AF7" s="190">
        <v>0.98099999999999998</v>
      </c>
      <c r="AG7" s="194">
        <v>97.138999999999996</v>
      </c>
    </row>
    <row r="8" spans="1:33" x14ac:dyDescent="0.3">
      <c r="A8" s="285"/>
      <c r="B8" s="285"/>
      <c r="C8" s="286"/>
      <c r="D8" s="286"/>
      <c r="E8" s="286"/>
      <c r="F8" s="286"/>
      <c r="G8" s="286"/>
      <c r="H8" s="287"/>
      <c r="I8" s="288"/>
      <c r="J8" s="285"/>
      <c r="K8" s="286"/>
      <c r="L8" s="285"/>
      <c r="M8" s="286"/>
      <c r="N8" s="286"/>
      <c r="O8" s="286"/>
      <c r="P8" s="286"/>
      <c r="Q8" s="286"/>
      <c r="R8" s="286"/>
      <c r="S8" s="286"/>
      <c r="T8" s="286"/>
      <c r="U8" s="286"/>
      <c r="V8" s="288"/>
      <c r="W8" s="197"/>
      <c r="X8" s="201"/>
      <c r="Y8" s="197"/>
      <c r="Z8" s="201"/>
      <c r="AA8" s="197"/>
      <c r="AB8" s="202"/>
      <c r="AC8" s="201"/>
      <c r="AD8" s="203"/>
      <c r="AE8" s="197"/>
      <c r="AF8" s="201"/>
      <c r="AG8" s="203"/>
    </row>
    <row r="9" spans="1:33" ht="28.8" x14ac:dyDescent="0.3">
      <c r="A9" s="285" t="s">
        <v>1170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</row>
    <row r="10" spans="1:33" ht="327.60000000000002" x14ac:dyDescent="0.3">
      <c r="A10" s="325"/>
      <c r="B10" s="325"/>
      <c r="C10" s="331" t="s">
        <v>906</v>
      </c>
      <c r="D10" s="331" t="s">
        <v>43</v>
      </c>
      <c r="E10" s="331" t="s">
        <v>2660</v>
      </c>
      <c r="F10" s="331" t="s">
        <v>2311</v>
      </c>
      <c r="G10" s="331" t="s">
        <v>2545</v>
      </c>
      <c r="H10" s="332">
        <v>120000</v>
      </c>
      <c r="I10" s="326">
        <v>44296</v>
      </c>
      <c r="J10" s="331" t="s">
        <v>3103</v>
      </c>
      <c r="K10" s="331" t="s">
        <v>3067</v>
      </c>
      <c r="L10" s="331" t="s">
        <v>3104</v>
      </c>
      <c r="M10" s="331" t="s">
        <v>32</v>
      </c>
      <c r="N10" s="325"/>
      <c r="O10" s="331"/>
      <c r="P10" s="331" t="s">
        <v>3105</v>
      </c>
      <c r="Q10" s="331" t="s">
        <v>3106</v>
      </c>
      <c r="R10" s="325" t="s">
        <v>3107</v>
      </c>
      <c r="S10" s="331" t="s">
        <v>3108</v>
      </c>
      <c r="T10" s="331" t="s">
        <v>3109</v>
      </c>
      <c r="U10" s="331" t="s">
        <v>3110</v>
      </c>
      <c r="V10" s="326">
        <v>44455</v>
      </c>
      <c r="W10" s="327">
        <v>31100</v>
      </c>
      <c r="X10" s="328">
        <v>518.33299999999997</v>
      </c>
      <c r="Y10" s="333">
        <v>13.8</v>
      </c>
      <c r="Z10" s="328">
        <v>0.99099999999999999</v>
      </c>
      <c r="AA10" s="327">
        <v>780</v>
      </c>
      <c r="AB10" s="329">
        <v>281.39999999999998</v>
      </c>
      <c r="AC10" s="328">
        <v>5.0389999999999997</v>
      </c>
      <c r="AD10" s="330">
        <v>101.938</v>
      </c>
      <c r="AE10" s="333">
        <v>0.9</v>
      </c>
      <c r="AF10" s="328">
        <v>0.91700000000000004</v>
      </c>
      <c r="AG10" s="330">
        <v>101.021</v>
      </c>
    </row>
    <row r="11" spans="1:33" ht="93.6" x14ac:dyDescent="0.3">
      <c r="A11" s="325"/>
      <c r="B11" s="325"/>
      <c r="C11" s="325" t="s">
        <v>905</v>
      </c>
      <c r="D11" s="325" t="s">
        <v>38</v>
      </c>
      <c r="E11" s="325" t="s">
        <v>3037</v>
      </c>
      <c r="F11" s="331" t="s">
        <v>2311</v>
      </c>
      <c r="G11" s="331" t="s">
        <v>2393</v>
      </c>
      <c r="H11" s="325">
        <v>140000</v>
      </c>
      <c r="I11" s="326">
        <v>44295</v>
      </c>
      <c r="J11" s="331" t="s">
        <v>3111</v>
      </c>
      <c r="K11" s="331" t="s">
        <v>3067</v>
      </c>
      <c r="L11" s="331" t="s">
        <v>3112</v>
      </c>
      <c r="M11" s="325" t="s">
        <v>32</v>
      </c>
      <c r="N11" s="325"/>
      <c r="O11" s="331"/>
      <c r="P11" s="331" t="s">
        <v>3113</v>
      </c>
      <c r="Q11" s="331" t="s">
        <v>3114</v>
      </c>
      <c r="R11" s="331" t="s">
        <v>3115</v>
      </c>
      <c r="S11" s="331" t="s">
        <v>3116</v>
      </c>
      <c r="T11" s="331" t="s">
        <v>3117</v>
      </c>
      <c r="U11" s="331" t="s">
        <v>3118</v>
      </c>
      <c r="V11" s="326">
        <v>44481</v>
      </c>
      <c r="W11" s="327">
        <v>31380</v>
      </c>
      <c r="X11" s="328">
        <v>523</v>
      </c>
      <c r="Y11" s="327">
        <v>13.8</v>
      </c>
      <c r="Z11" s="328">
        <v>0.99099999999999999</v>
      </c>
      <c r="AA11" s="327">
        <v>227.5</v>
      </c>
      <c r="AB11" s="329">
        <v>978</v>
      </c>
      <c r="AC11" s="328">
        <v>5.1079999999999997</v>
      </c>
      <c r="AD11" s="330">
        <v>101.467</v>
      </c>
      <c r="AE11" s="327">
        <v>1</v>
      </c>
      <c r="AF11" s="328">
        <v>1.0149999999999999</v>
      </c>
      <c r="AG11" s="330">
        <v>100.452</v>
      </c>
    </row>
    <row r="12" spans="1:33" ht="78" x14ac:dyDescent="0.3">
      <c r="A12" s="285"/>
      <c r="B12" s="285"/>
      <c r="C12" s="285" t="s">
        <v>3119</v>
      </c>
      <c r="D12" s="285" t="s">
        <v>38</v>
      </c>
      <c r="E12" s="285" t="s">
        <v>2318</v>
      </c>
      <c r="F12" s="286" t="s">
        <v>2311</v>
      </c>
      <c r="G12" s="286" t="s">
        <v>2393</v>
      </c>
      <c r="H12" s="285">
        <v>140000</v>
      </c>
      <c r="I12" s="288">
        <v>44290</v>
      </c>
      <c r="J12" s="286" t="s">
        <v>3111</v>
      </c>
      <c r="K12" s="286" t="s">
        <v>3067</v>
      </c>
      <c r="L12" s="286" t="s">
        <v>3120</v>
      </c>
      <c r="M12" s="285" t="s">
        <v>32</v>
      </c>
      <c r="N12" s="285" t="s">
        <v>3121</v>
      </c>
      <c r="O12" s="285"/>
      <c r="P12" s="285" t="s">
        <v>3122</v>
      </c>
      <c r="Q12" s="285" t="s">
        <v>3123</v>
      </c>
      <c r="R12" s="285"/>
      <c r="S12" s="285" t="s">
        <v>3124</v>
      </c>
      <c r="T12" s="286" t="s">
        <v>3125</v>
      </c>
      <c r="U12" s="285" t="s">
        <v>3118</v>
      </c>
      <c r="V12" s="288">
        <v>44482</v>
      </c>
      <c r="W12" s="214">
        <v>28580</v>
      </c>
      <c r="X12" s="215">
        <v>476.33300000000003</v>
      </c>
      <c r="Y12" s="214">
        <v>14.9</v>
      </c>
      <c r="Z12" s="215">
        <v>0.97799999999999998</v>
      </c>
      <c r="AA12" s="214">
        <v>473</v>
      </c>
      <c r="AB12" s="216">
        <v>478</v>
      </c>
      <c r="AC12" s="215">
        <v>5.19</v>
      </c>
      <c r="AD12" s="217">
        <v>89.76</v>
      </c>
      <c r="AE12" s="214">
        <v>0.5</v>
      </c>
      <c r="AF12" s="215">
        <v>0.44900000000000001</v>
      </c>
      <c r="AG12" s="217">
        <v>89.311000000000007</v>
      </c>
    </row>
    <row r="13" spans="1:33" ht="86.4" x14ac:dyDescent="0.3">
      <c r="A13" s="293"/>
      <c r="B13" s="294"/>
      <c r="C13" s="293" t="s">
        <v>3126</v>
      </c>
      <c r="D13" s="294" t="s">
        <v>38</v>
      </c>
      <c r="E13" s="293" t="s">
        <v>2318</v>
      </c>
      <c r="F13" s="295" t="s">
        <v>2311</v>
      </c>
      <c r="G13" s="294" t="s">
        <v>2545</v>
      </c>
      <c r="H13" s="296">
        <v>148000</v>
      </c>
      <c r="I13" s="297">
        <v>44290</v>
      </c>
      <c r="J13" s="294" t="s">
        <v>3111</v>
      </c>
      <c r="K13" s="294" t="s">
        <v>3067</v>
      </c>
      <c r="L13" s="298" t="s">
        <v>3127</v>
      </c>
      <c r="M13" s="298" t="s">
        <v>32</v>
      </c>
      <c r="N13" s="298"/>
      <c r="O13" s="298"/>
      <c r="P13" s="298" t="s">
        <v>3128</v>
      </c>
      <c r="Q13" s="298" t="s">
        <v>3129</v>
      </c>
      <c r="R13" s="298"/>
      <c r="S13" s="298" t="s">
        <v>3124</v>
      </c>
      <c r="T13" s="298" t="s">
        <v>3125</v>
      </c>
      <c r="U13" s="298" t="s">
        <v>3118</v>
      </c>
      <c r="V13" s="300">
        <v>44488</v>
      </c>
      <c r="W13" s="192">
        <v>29280</v>
      </c>
      <c r="X13" s="190">
        <v>488</v>
      </c>
      <c r="Y13" s="192">
        <v>13.4</v>
      </c>
      <c r="Z13" s="190">
        <v>0.995</v>
      </c>
      <c r="AA13" s="192">
        <v>930</v>
      </c>
      <c r="AB13" s="193">
        <v>240</v>
      </c>
      <c r="AC13" s="190">
        <v>5.1239999999999997</v>
      </c>
      <c r="AD13" s="194">
        <v>94.762</v>
      </c>
      <c r="AE13" s="192">
        <v>0.5</v>
      </c>
      <c r="AF13" s="190">
        <v>0.47399999999999998</v>
      </c>
      <c r="AG13" s="194">
        <v>94.287999999999997</v>
      </c>
    </row>
    <row r="14" spans="1:33" ht="171.6" x14ac:dyDescent="0.3">
      <c r="A14" s="285"/>
      <c r="B14" s="285"/>
      <c r="C14" s="286" t="s">
        <v>37</v>
      </c>
      <c r="D14" s="286" t="s">
        <v>38</v>
      </c>
      <c r="E14" s="286" t="s">
        <v>2318</v>
      </c>
      <c r="F14" s="286" t="s">
        <v>2311</v>
      </c>
      <c r="G14" s="286" t="s">
        <v>2393</v>
      </c>
      <c r="H14" s="285">
        <v>150000</v>
      </c>
      <c r="I14" s="288">
        <v>44295</v>
      </c>
      <c r="J14" s="286" t="s">
        <v>3130</v>
      </c>
      <c r="K14" s="286" t="s">
        <v>3067</v>
      </c>
      <c r="L14" s="286" t="s">
        <v>3131</v>
      </c>
      <c r="M14" s="286" t="s">
        <v>32</v>
      </c>
      <c r="N14" s="285"/>
      <c r="O14" s="285"/>
      <c r="P14" s="286" t="s">
        <v>3132</v>
      </c>
      <c r="Q14" s="286" t="s">
        <v>3133</v>
      </c>
      <c r="R14" s="286" t="s">
        <v>3134</v>
      </c>
      <c r="S14" s="286"/>
      <c r="T14" s="286" t="s">
        <v>3125</v>
      </c>
      <c r="U14" s="285"/>
      <c r="V14" s="288">
        <v>44496</v>
      </c>
      <c r="W14" s="192">
        <v>30760</v>
      </c>
      <c r="X14" s="190">
        <v>512.66700000000003</v>
      </c>
      <c r="Y14" s="192">
        <v>16.600000000000001</v>
      </c>
      <c r="Z14" s="190">
        <v>0.95899999999999996</v>
      </c>
      <c r="AA14" s="192">
        <v>706</v>
      </c>
      <c r="AB14" s="193">
        <v>320</v>
      </c>
      <c r="AC14" s="190">
        <v>5.1859999999999999</v>
      </c>
      <c r="AD14" s="194">
        <v>94.802999999999997</v>
      </c>
      <c r="AE14" s="192">
        <v>0.5</v>
      </c>
      <c r="AF14" s="190">
        <v>0.47399999999999998</v>
      </c>
      <c r="AG14" s="194">
        <v>94.328999999999994</v>
      </c>
    </row>
    <row r="15" spans="1:33" ht="312" x14ac:dyDescent="0.3">
      <c r="A15" s="285"/>
      <c r="B15" s="325"/>
      <c r="C15" s="331" t="s">
        <v>3135</v>
      </c>
      <c r="D15" s="331" t="s">
        <v>133</v>
      </c>
      <c r="E15" s="331" t="s">
        <v>3136</v>
      </c>
      <c r="F15" s="331" t="s">
        <v>398</v>
      </c>
      <c r="G15" s="331" t="s">
        <v>2393</v>
      </c>
      <c r="H15" s="325">
        <v>120000</v>
      </c>
      <c r="I15" s="326">
        <v>44299</v>
      </c>
      <c r="J15" s="331" t="s">
        <v>3137</v>
      </c>
      <c r="K15" s="331" t="s">
        <v>3138</v>
      </c>
      <c r="L15" s="331" t="s">
        <v>3139</v>
      </c>
      <c r="M15" s="331" t="s">
        <v>32</v>
      </c>
      <c r="N15" s="325" t="s">
        <v>3140</v>
      </c>
      <c r="O15" s="331" t="s">
        <v>3141</v>
      </c>
      <c r="P15" s="331"/>
      <c r="Q15" s="331" t="s">
        <v>3142</v>
      </c>
      <c r="R15" s="331" t="s">
        <v>3143</v>
      </c>
      <c r="S15" s="331" t="s">
        <v>3144</v>
      </c>
      <c r="T15" s="331" t="s">
        <v>3145</v>
      </c>
      <c r="U15" s="325" t="s">
        <v>3146</v>
      </c>
      <c r="V15" s="326">
        <v>44488</v>
      </c>
      <c r="W15" s="327">
        <v>32960</v>
      </c>
      <c r="X15" s="328">
        <v>549.33299999999997</v>
      </c>
      <c r="Y15" s="327">
        <v>14.2</v>
      </c>
      <c r="Z15" s="328">
        <v>0.98599999999999999</v>
      </c>
      <c r="AA15" s="327">
        <v>600</v>
      </c>
      <c r="AB15" s="329">
        <v>375</v>
      </c>
      <c r="AC15" s="328">
        <v>5.165</v>
      </c>
      <c r="AD15" s="330">
        <v>104.86799999999999</v>
      </c>
      <c r="AE15" s="327">
        <v>0</v>
      </c>
      <c r="AF15" s="328">
        <v>0</v>
      </c>
      <c r="AG15" s="330">
        <v>104.86799999999999</v>
      </c>
    </row>
    <row r="16" spans="1:33" ht="31.2" x14ac:dyDescent="0.3">
      <c r="A16" s="285"/>
      <c r="B16" s="285"/>
      <c r="C16" s="286" t="s">
        <v>3147</v>
      </c>
      <c r="D16" s="286" t="s">
        <v>129</v>
      </c>
      <c r="E16" s="286"/>
      <c r="F16" s="286"/>
      <c r="G16" s="286"/>
      <c r="H16" s="285"/>
      <c r="I16" s="288"/>
      <c r="J16" s="286"/>
      <c r="K16" s="286"/>
      <c r="L16" s="286"/>
      <c r="M16" s="286"/>
      <c r="N16" s="285"/>
      <c r="O16" s="286"/>
      <c r="P16" s="286"/>
      <c r="Q16" s="286"/>
      <c r="R16" s="286"/>
      <c r="S16" s="286"/>
      <c r="T16" s="286"/>
      <c r="U16" s="285"/>
      <c r="V16" s="288">
        <v>44488</v>
      </c>
      <c r="W16" s="192">
        <v>25880</v>
      </c>
      <c r="X16" s="190">
        <v>431.33300000000003</v>
      </c>
      <c r="Y16" s="192">
        <v>12.2</v>
      </c>
      <c r="Z16" s="190">
        <v>1.0089999999999999</v>
      </c>
      <c r="AA16" s="192">
        <v>300</v>
      </c>
      <c r="AB16" s="193">
        <v>750</v>
      </c>
      <c r="AC16" s="190">
        <v>5.165</v>
      </c>
      <c r="AD16" s="194">
        <v>84.262</v>
      </c>
      <c r="AE16" s="192">
        <v>0</v>
      </c>
      <c r="AF16" s="190">
        <v>0</v>
      </c>
      <c r="AG16" s="194">
        <v>84.262</v>
      </c>
    </row>
    <row r="17" spans="1:33" ht="202.8" x14ac:dyDescent="0.3">
      <c r="A17" s="285"/>
      <c r="B17" s="285"/>
      <c r="C17" s="286" t="s">
        <v>3148</v>
      </c>
      <c r="D17" s="286" t="s">
        <v>129</v>
      </c>
      <c r="E17" s="286" t="s">
        <v>3149</v>
      </c>
      <c r="F17" s="286" t="s">
        <v>398</v>
      </c>
      <c r="G17" s="286" t="s">
        <v>2646</v>
      </c>
      <c r="H17" s="285">
        <v>140000</v>
      </c>
      <c r="I17" s="288">
        <v>44309</v>
      </c>
      <c r="J17" s="286" t="s">
        <v>3150</v>
      </c>
      <c r="K17" s="334" t="s">
        <v>3151</v>
      </c>
      <c r="L17" s="286" t="s">
        <v>3152</v>
      </c>
      <c r="M17" s="286" t="s">
        <v>32</v>
      </c>
      <c r="N17" s="285" t="s">
        <v>3153</v>
      </c>
      <c r="O17" s="286"/>
      <c r="P17" s="286" t="s">
        <v>3154</v>
      </c>
      <c r="Q17" s="286" t="s">
        <v>3155</v>
      </c>
      <c r="R17" s="335" t="s">
        <v>3156</v>
      </c>
      <c r="S17" s="286" t="s">
        <v>3157</v>
      </c>
      <c r="T17" s="286" t="s">
        <v>3158</v>
      </c>
      <c r="U17" s="285" t="s">
        <v>3159</v>
      </c>
      <c r="V17" s="288">
        <v>44489</v>
      </c>
      <c r="W17" s="192">
        <v>39640</v>
      </c>
      <c r="X17" s="190">
        <v>660.66700000000003</v>
      </c>
      <c r="Y17" s="192">
        <v>13</v>
      </c>
      <c r="Z17" s="190">
        <v>1</v>
      </c>
      <c r="AA17" s="192">
        <v>551</v>
      </c>
      <c r="AB17" s="193">
        <v>549</v>
      </c>
      <c r="AC17" s="190">
        <v>6.944</v>
      </c>
      <c r="AD17" s="194">
        <v>95.141999999999996</v>
      </c>
      <c r="AE17" s="192">
        <v>1</v>
      </c>
      <c r="AF17" s="190">
        <v>0.95099999999999996</v>
      </c>
      <c r="AG17" s="194">
        <v>94.191000000000003</v>
      </c>
    </row>
    <row r="18" spans="1:33" ht="171.6" x14ac:dyDescent="0.3">
      <c r="A18" s="285"/>
      <c r="B18" s="285"/>
      <c r="C18" s="286" t="s">
        <v>2361</v>
      </c>
      <c r="D18" s="286" t="s">
        <v>129</v>
      </c>
      <c r="E18" s="286" t="s">
        <v>3160</v>
      </c>
      <c r="F18" s="286" t="s">
        <v>3161</v>
      </c>
      <c r="G18" s="286" t="s">
        <v>3162</v>
      </c>
      <c r="H18" s="285">
        <v>140000</v>
      </c>
      <c r="I18" s="288">
        <v>44291</v>
      </c>
      <c r="J18" s="286" t="s">
        <v>3163</v>
      </c>
      <c r="K18" s="286" t="s">
        <v>301</v>
      </c>
      <c r="L18" s="286" t="s">
        <v>3164</v>
      </c>
      <c r="M18" s="285" t="s">
        <v>32</v>
      </c>
      <c r="N18" s="285"/>
      <c r="O18" s="285"/>
      <c r="P18" s="285" t="s">
        <v>3165</v>
      </c>
      <c r="Q18" s="285" t="s">
        <v>3166</v>
      </c>
      <c r="R18" s="285"/>
      <c r="S18" s="285" t="s">
        <v>3167</v>
      </c>
      <c r="T18" s="317" t="s">
        <v>3168</v>
      </c>
      <c r="U18" s="285" t="s">
        <v>3169</v>
      </c>
      <c r="V18" s="288">
        <v>44483</v>
      </c>
      <c r="W18" s="192">
        <v>30160</v>
      </c>
      <c r="X18" s="190">
        <v>502.66699999999997</v>
      </c>
      <c r="Y18" s="192">
        <v>15.2</v>
      </c>
      <c r="Z18" s="190">
        <v>0.97499999999999998</v>
      </c>
      <c r="AA18" s="192">
        <v>590</v>
      </c>
      <c r="AB18" s="193">
        <v>438</v>
      </c>
      <c r="AC18" s="190">
        <v>5.9329999999999998</v>
      </c>
      <c r="AD18" s="194">
        <v>82.605999999999995</v>
      </c>
      <c r="AE18" s="192">
        <v>0.3</v>
      </c>
      <c r="AF18" s="190">
        <v>0.248</v>
      </c>
      <c r="AG18" s="194">
        <v>82.358000000000004</v>
      </c>
    </row>
    <row r="19" spans="1:33" ht="93.6" x14ac:dyDescent="0.3">
      <c r="A19" s="285"/>
      <c r="B19" s="285"/>
      <c r="C19" s="286" t="s">
        <v>2569</v>
      </c>
      <c r="D19" s="286" t="s">
        <v>577</v>
      </c>
      <c r="E19" s="286" t="s">
        <v>2318</v>
      </c>
      <c r="F19" s="286" t="s">
        <v>2311</v>
      </c>
      <c r="G19" s="286" t="s">
        <v>2646</v>
      </c>
      <c r="H19" s="285">
        <v>140000</v>
      </c>
      <c r="I19" s="288">
        <v>44296</v>
      </c>
      <c r="J19" s="286" t="s">
        <v>148</v>
      </c>
      <c r="K19" s="286" t="s">
        <v>301</v>
      </c>
      <c r="L19" s="286" t="s">
        <v>3170</v>
      </c>
      <c r="M19" s="285"/>
      <c r="N19" s="285"/>
      <c r="O19" s="285"/>
      <c r="P19" s="285" t="s">
        <v>3171</v>
      </c>
      <c r="Q19" s="285" t="s">
        <v>3172</v>
      </c>
      <c r="R19" s="285"/>
      <c r="S19" s="285" t="s">
        <v>3173</v>
      </c>
      <c r="T19" s="317" t="s">
        <v>3174</v>
      </c>
      <c r="U19" s="285" t="s">
        <v>3146</v>
      </c>
      <c r="V19" s="288">
        <v>44487</v>
      </c>
      <c r="W19" s="192">
        <v>40120</v>
      </c>
      <c r="X19" s="190">
        <v>668.66700000000003</v>
      </c>
      <c r="Y19" s="192">
        <v>13.3</v>
      </c>
      <c r="Z19" s="190">
        <v>0.997</v>
      </c>
      <c r="AA19" s="192">
        <v>700</v>
      </c>
      <c r="AB19" s="193">
        <v>435</v>
      </c>
      <c r="AC19" s="190">
        <v>6.99</v>
      </c>
      <c r="AD19" s="194">
        <v>95.373999999999995</v>
      </c>
      <c r="AE19" s="192">
        <v>0.8</v>
      </c>
      <c r="AF19" s="190">
        <v>0.76300000000000001</v>
      </c>
      <c r="AG19" s="194">
        <v>94.611000000000004</v>
      </c>
    </row>
    <row r="20" spans="1:33" ht="72" x14ac:dyDescent="0.3">
      <c r="A20" s="285"/>
      <c r="B20" s="285"/>
      <c r="C20" s="286" t="s">
        <v>2400</v>
      </c>
      <c r="D20" s="286" t="s">
        <v>3</v>
      </c>
      <c r="E20" s="286" t="s">
        <v>3175</v>
      </c>
      <c r="F20" s="286" t="s">
        <v>3161</v>
      </c>
      <c r="G20" s="286" t="s">
        <v>2393</v>
      </c>
      <c r="H20" s="285">
        <v>140000</v>
      </c>
      <c r="I20" s="288">
        <v>44312</v>
      </c>
      <c r="J20" s="286" t="s">
        <v>25</v>
      </c>
      <c r="K20" s="286" t="s">
        <v>3067</v>
      </c>
      <c r="L20" s="286" t="s">
        <v>3176</v>
      </c>
      <c r="M20" s="285" t="s">
        <v>3177</v>
      </c>
      <c r="N20" s="285"/>
      <c r="O20" s="285"/>
      <c r="P20" s="285" t="s">
        <v>3178</v>
      </c>
      <c r="Q20" s="285" t="s">
        <v>3179</v>
      </c>
      <c r="R20" s="285" t="s">
        <v>3180</v>
      </c>
      <c r="S20" s="285" t="s">
        <v>3181</v>
      </c>
      <c r="T20" s="317" t="s">
        <v>3182</v>
      </c>
      <c r="U20" s="285"/>
      <c r="V20" s="288">
        <v>44480</v>
      </c>
      <c r="W20" s="192">
        <v>32600</v>
      </c>
      <c r="X20" s="190">
        <v>543.33299999999997</v>
      </c>
      <c r="Y20" s="192">
        <v>12.7</v>
      </c>
      <c r="Z20" s="190">
        <v>1.0029999999999999</v>
      </c>
      <c r="AA20" s="192">
        <v>873</v>
      </c>
      <c r="AB20" s="193">
        <v>282</v>
      </c>
      <c r="AC20" s="190">
        <v>5.6520000000000001</v>
      </c>
      <c r="AD20" s="194">
        <v>96.418999999999997</v>
      </c>
      <c r="AE20" s="192">
        <v>1</v>
      </c>
      <c r="AF20" s="190">
        <v>0.96399999999999997</v>
      </c>
      <c r="AG20" s="194">
        <v>95.454999999999998</v>
      </c>
    </row>
    <row r="21" spans="1:33" ht="100.8" x14ac:dyDescent="0.3">
      <c r="A21" s="285"/>
      <c r="B21" s="285"/>
      <c r="C21" s="286" t="s">
        <v>3183</v>
      </c>
      <c r="D21" s="286" t="s">
        <v>3</v>
      </c>
      <c r="E21" s="286" t="s">
        <v>3184</v>
      </c>
      <c r="F21" s="286" t="s">
        <v>3185</v>
      </c>
      <c r="G21" s="286" t="s">
        <v>2393</v>
      </c>
      <c r="H21" s="285">
        <v>130000</v>
      </c>
      <c r="I21" s="288">
        <v>44308</v>
      </c>
      <c r="J21" s="286" t="s">
        <v>25</v>
      </c>
      <c r="K21" s="286" t="s">
        <v>3186</v>
      </c>
      <c r="L21" s="286" t="s">
        <v>3187</v>
      </c>
      <c r="M21" s="285" t="s">
        <v>779</v>
      </c>
      <c r="N21" s="285"/>
      <c r="O21" s="285"/>
      <c r="P21" s="285" t="s">
        <v>3188</v>
      </c>
      <c r="Q21" s="285" t="s">
        <v>3189</v>
      </c>
      <c r="R21" s="285"/>
      <c r="S21" s="285" t="s">
        <v>3190</v>
      </c>
      <c r="T21" s="317" t="s">
        <v>3191</v>
      </c>
      <c r="U21" s="285"/>
      <c r="V21" s="288">
        <v>44495</v>
      </c>
      <c r="W21" s="192">
        <v>25300</v>
      </c>
      <c r="X21" s="190">
        <v>421.66699999999997</v>
      </c>
      <c r="Y21" s="192">
        <v>12.68</v>
      </c>
      <c r="Z21" s="190">
        <v>1.004</v>
      </c>
      <c r="AA21" s="192">
        <v>510</v>
      </c>
      <c r="AB21" s="193">
        <v>513</v>
      </c>
      <c r="AC21" s="190">
        <v>6.0060000000000002</v>
      </c>
      <c r="AD21" s="194">
        <v>70.488</v>
      </c>
      <c r="AE21" s="192">
        <v>1.2</v>
      </c>
      <c r="AF21" s="190">
        <v>0.84599999999999997</v>
      </c>
      <c r="AG21" s="194">
        <v>69.641999999999996</v>
      </c>
    </row>
    <row r="22" spans="1:33" x14ac:dyDescent="0.3">
      <c r="A22" s="285"/>
      <c r="B22" s="285"/>
      <c r="C22" s="286"/>
      <c r="D22" s="286"/>
      <c r="E22" s="286"/>
      <c r="F22" s="286"/>
      <c r="G22" s="286"/>
      <c r="H22" s="285"/>
      <c r="I22" s="288"/>
      <c r="J22" s="286"/>
      <c r="K22" s="286"/>
      <c r="L22" s="286"/>
      <c r="M22" s="285"/>
      <c r="N22" s="285"/>
      <c r="O22" s="285"/>
      <c r="P22" s="285"/>
      <c r="Q22" s="285"/>
      <c r="R22" s="285"/>
      <c r="S22" s="285"/>
      <c r="T22" s="317"/>
      <c r="U22" s="285"/>
      <c r="V22" s="288"/>
      <c r="W22" s="197"/>
      <c r="X22" s="201"/>
      <c r="Y22" s="197"/>
      <c r="Z22" s="201"/>
      <c r="AA22" s="197"/>
      <c r="AB22" s="202"/>
      <c r="AC22" s="201"/>
      <c r="AD22" s="203"/>
      <c r="AE22" s="197"/>
      <c r="AF22" s="201"/>
      <c r="AG22" s="203"/>
    </row>
    <row r="23" spans="1:33" ht="43.2" x14ac:dyDescent="0.3">
      <c r="A23" s="285" t="s">
        <v>1286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</row>
    <row r="24" spans="1:33" ht="93.6" x14ac:dyDescent="0.3">
      <c r="A24" s="285"/>
      <c r="B24" s="285"/>
      <c r="C24" s="286" t="s">
        <v>1508</v>
      </c>
      <c r="D24" s="286" t="s">
        <v>41</v>
      </c>
      <c r="E24" s="286" t="s">
        <v>3192</v>
      </c>
      <c r="F24" s="286" t="s">
        <v>2622</v>
      </c>
      <c r="G24" s="286" t="s">
        <v>2424</v>
      </c>
      <c r="H24" s="285">
        <v>140000</v>
      </c>
      <c r="I24" s="288">
        <v>44308</v>
      </c>
      <c r="J24" s="286" t="s">
        <v>3193</v>
      </c>
      <c r="K24" s="286" t="s">
        <v>3194</v>
      </c>
      <c r="L24" s="286" t="s">
        <v>3195</v>
      </c>
      <c r="M24" s="286" t="s">
        <v>779</v>
      </c>
      <c r="N24" s="285"/>
      <c r="O24" s="286"/>
      <c r="P24" s="286" t="s">
        <v>3196</v>
      </c>
      <c r="Q24" s="286" t="s">
        <v>3197</v>
      </c>
      <c r="R24" s="286" t="s">
        <v>3198</v>
      </c>
      <c r="S24" s="286" t="s">
        <v>3199</v>
      </c>
      <c r="T24" s="286" t="s">
        <v>3200</v>
      </c>
      <c r="U24" s="286" t="s">
        <v>3201</v>
      </c>
      <c r="V24" s="288">
        <v>44476</v>
      </c>
      <c r="W24" s="192">
        <v>27320</v>
      </c>
      <c r="X24" s="190">
        <v>455.33300000000003</v>
      </c>
      <c r="Y24" s="192">
        <v>16.5</v>
      </c>
      <c r="Z24" s="190">
        <v>0.96</v>
      </c>
      <c r="AA24" s="192">
        <v>468</v>
      </c>
      <c r="AB24" s="193">
        <v>570</v>
      </c>
      <c r="AC24" s="190">
        <v>6.1239999999999997</v>
      </c>
      <c r="AD24" s="194">
        <v>71.378</v>
      </c>
      <c r="AE24" s="192">
        <v>0.4</v>
      </c>
      <c r="AF24" s="190">
        <v>0.28599999999999998</v>
      </c>
      <c r="AG24" s="194">
        <v>71.091999999999999</v>
      </c>
    </row>
    <row r="25" spans="1:33" ht="93.6" x14ac:dyDescent="0.3">
      <c r="A25" s="285"/>
      <c r="B25" s="285"/>
      <c r="C25" s="286" t="s">
        <v>212</v>
      </c>
      <c r="D25" s="286" t="s">
        <v>41</v>
      </c>
      <c r="E25" s="286" t="s">
        <v>3192</v>
      </c>
      <c r="F25" s="286" t="s">
        <v>2622</v>
      </c>
      <c r="G25" s="286" t="s">
        <v>2424</v>
      </c>
      <c r="H25" s="285">
        <v>140000</v>
      </c>
      <c r="I25" s="288">
        <v>44327</v>
      </c>
      <c r="J25" s="286" t="s">
        <v>3193</v>
      </c>
      <c r="K25" s="286" t="s">
        <v>3194</v>
      </c>
      <c r="L25" s="286" t="s">
        <v>3195</v>
      </c>
      <c r="M25" s="286" t="s">
        <v>779</v>
      </c>
      <c r="N25" s="285"/>
      <c r="O25" s="286"/>
      <c r="P25" s="286" t="s">
        <v>3196</v>
      </c>
      <c r="Q25" s="286" t="s">
        <v>3197</v>
      </c>
      <c r="R25" s="286" t="s">
        <v>3198</v>
      </c>
      <c r="S25" s="286" t="s">
        <v>3199</v>
      </c>
      <c r="T25" s="286" t="s">
        <v>3202</v>
      </c>
      <c r="U25" s="286" t="s">
        <v>3201</v>
      </c>
      <c r="V25" s="288">
        <v>44467</v>
      </c>
      <c r="W25" s="192">
        <v>24500</v>
      </c>
      <c r="X25" s="190">
        <v>408.33300000000003</v>
      </c>
      <c r="Y25" s="192">
        <v>14</v>
      </c>
      <c r="Z25" s="190">
        <v>0.98899999999999999</v>
      </c>
      <c r="AA25" s="192">
        <v>582</v>
      </c>
      <c r="AB25" s="193">
        <v>439</v>
      </c>
      <c r="AC25" s="190">
        <v>5.8650000000000002</v>
      </c>
      <c r="AD25" s="194">
        <v>68.855999999999995</v>
      </c>
      <c r="AE25" s="192">
        <v>0.9</v>
      </c>
      <c r="AF25" s="190">
        <v>0.62</v>
      </c>
      <c r="AG25" s="194">
        <v>68.236000000000004</v>
      </c>
    </row>
    <row r="26" spans="1:33" ht="78" x14ac:dyDescent="0.3">
      <c r="A26" s="285"/>
      <c r="B26" s="285"/>
      <c r="C26" s="286" t="s">
        <v>972</v>
      </c>
      <c r="D26" s="286" t="s">
        <v>41</v>
      </c>
      <c r="E26" s="286" t="s">
        <v>3203</v>
      </c>
      <c r="F26" s="286" t="s">
        <v>2311</v>
      </c>
      <c r="G26" s="286" t="s">
        <v>2424</v>
      </c>
      <c r="H26" s="285">
        <v>140000</v>
      </c>
      <c r="I26" s="288">
        <v>44331</v>
      </c>
      <c r="J26" s="286" t="s">
        <v>3193</v>
      </c>
      <c r="K26" s="286" t="s">
        <v>3194</v>
      </c>
      <c r="L26" s="286" t="s">
        <v>3195</v>
      </c>
      <c r="M26" s="286" t="s">
        <v>779</v>
      </c>
      <c r="N26" s="285"/>
      <c r="O26" s="286"/>
      <c r="P26" s="286" t="s">
        <v>3196</v>
      </c>
      <c r="Q26" s="285" t="s">
        <v>3197</v>
      </c>
      <c r="R26" s="286" t="s">
        <v>3198</v>
      </c>
      <c r="S26" s="286" t="s">
        <v>3199</v>
      </c>
      <c r="T26" s="286" t="s">
        <v>3200</v>
      </c>
      <c r="U26" s="286" t="s">
        <v>3201</v>
      </c>
      <c r="V26" s="288">
        <v>44477</v>
      </c>
      <c r="W26" s="192">
        <v>24520</v>
      </c>
      <c r="X26" s="190">
        <v>408.66699999999997</v>
      </c>
      <c r="Y26" s="192">
        <v>13.5</v>
      </c>
      <c r="Z26" s="190">
        <v>0.99399999999999999</v>
      </c>
      <c r="AA26" s="192">
        <v>501</v>
      </c>
      <c r="AB26" s="193">
        <v>477</v>
      </c>
      <c r="AC26" s="190">
        <v>5.4859999999999998</v>
      </c>
      <c r="AD26" s="194">
        <v>74.046000000000006</v>
      </c>
      <c r="AE26" s="192">
        <v>0.7</v>
      </c>
      <c r="AF26" s="190">
        <v>0.51800000000000002</v>
      </c>
      <c r="AG26" s="194">
        <v>73.528000000000006</v>
      </c>
    </row>
    <row r="27" spans="1:33" ht="156" x14ac:dyDescent="0.3">
      <c r="A27" s="285"/>
      <c r="B27" s="285"/>
      <c r="C27" s="286" t="s">
        <v>2884</v>
      </c>
      <c r="D27" s="286" t="s">
        <v>152</v>
      </c>
      <c r="E27" s="286" t="s">
        <v>2997</v>
      </c>
      <c r="F27" s="286" t="s">
        <v>2874</v>
      </c>
      <c r="G27" s="286" t="s">
        <v>3204</v>
      </c>
      <c r="H27" s="286">
        <v>140000</v>
      </c>
      <c r="I27" s="288">
        <v>44326</v>
      </c>
      <c r="J27" s="286" t="s">
        <v>293</v>
      </c>
      <c r="K27" s="286" t="s">
        <v>3205</v>
      </c>
      <c r="L27" s="286" t="s">
        <v>3206</v>
      </c>
      <c r="M27" s="286" t="s">
        <v>32</v>
      </c>
      <c r="N27" s="285" t="s">
        <v>3207</v>
      </c>
      <c r="O27" s="286"/>
      <c r="P27" s="286" t="s">
        <v>3208</v>
      </c>
      <c r="Q27" s="286" t="s">
        <v>3209</v>
      </c>
      <c r="R27" s="286" t="s">
        <v>3210</v>
      </c>
      <c r="S27" s="286" t="s">
        <v>3211</v>
      </c>
      <c r="T27" s="286" t="s">
        <v>1502</v>
      </c>
      <c r="U27" s="286" t="s">
        <v>3212</v>
      </c>
      <c r="V27" s="288">
        <v>44488</v>
      </c>
      <c r="W27" s="192">
        <v>30940</v>
      </c>
      <c r="X27" s="190">
        <v>515.66700000000003</v>
      </c>
      <c r="Y27" s="192">
        <v>13.5</v>
      </c>
      <c r="Z27" s="190">
        <v>0.99399999999999999</v>
      </c>
      <c r="AA27" s="192">
        <v>412.5</v>
      </c>
      <c r="AB27" s="193">
        <v>554</v>
      </c>
      <c r="AC27" s="190">
        <v>5.2460000000000004</v>
      </c>
      <c r="AD27" s="194">
        <v>97.706999999999994</v>
      </c>
      <c r="AE27" s="192">
        <v>1.2</v>
      </c>
      <c r="AF27" s="190">
        <v>1.1719999999999999</v>
      </c>
      <c r="AG27" s="194">
        <v>96.534999999999997</v>
      </c>
    </row>
    <row r="28" spans="1:33" x14ac:dyDescent="0.3">
      <c r="A28" s="285"/>
      <c r="B28" s="285"/>
      <c r="C28" s="286"/>
      <c r="D28" s="286"/>
      <c r="E28" s="286"/>
      <c r="F28" s="286"/>
      <c r="G28" s="286"/>
      <c r="H28" s="286"/>
      <c r="I28" s="288"/>
      <c r="J28" s="286"/>
      <c r="K28" s="286"/>
      <c r="L28" s="286"/>
      <c r="M28" s="285"/>
      <c r="N28" s="285"/>
      <c r="O28" s="286"/>
      <c r="P28" s="285"/>
      <c r="Q28" s="286"/>
      <c r="R28" s="285"/>
      <c r="S28" s="286"/>
      <c r="T28" s="286"/>
      <c r="U28" s="286"/>
      <c r="V28" s="288"/>
      <c r="W28" s="318"/>
      <c r="X28" s="319"/>
      <c r="Y28" s="318"/>
      <c r="Z28" s="319"/>
      <c r="AA28" s="318"/>
      <c r="AB28" s="320"/>
      <c r="AC28" s="319"/>
      <c r="AD28" s="321"/>
      <c r="AE28" s="318"/>
      <c r="AF28" s="319"/>
      <c r="AG28" s="321"/>
    </row>
    <row r="29" spans="1:33" x14ac:dyDescent="0.3">
      <c r="A29" s="285"/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318"/>
      <c r="X29" s="319"/>
      <c r="Y29" s="318"/>
      <c r="Z29" s="319"/>
      <c r="AA29" s="318"/>
      <c r="AB29" s="320"/>
      <c r="AC29" s="319"/>
      <c r="AD29" s="321"/>
      <c r="AE29" s="318"/>
      <c r="AF29" s="319"/>
      <c r="AG29" s="321"/>
    </row>
    <row r="30" spans="1:33" x14ac:dyDescent="0.3">
      <c r="A30" s="285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318"/>
      <c r="X30" s="319"/>
      <c r="Y30" s="318"/>
      <c r="Z30" s="319"/>
      <c r="AA30" s="318"/>
      <c r="AB30" s="320"/>
      <c r="AC30" s="319"/>
      <c r="AD30" s="321"/>
      <c r="AE30" s="318"/>
      <c r="AF30" s="319"/>
      <c r="AG30" s="321"/>
    </row>
    <row r="31" spans="1:33" ht="43.2" x14ac:dyDescent="0.3">
      <c r="A31" s="285" t="s">
        <v>1815</v>
      </c>
      <c r="B31" s="285"/>
      <c r="C31" s="286"/>
      <c r="D31" s="286"/>
      <c r="E31" s="286"/>
      <c r="F31" s="286"/>
      <c r="G31" s="286"/>
      <c r="H31" s="285"/>
      <c r="I31" s="288"/>
      <c r="J31" s="286"/>
      <c r="K31" s="286"/>
      <c r="L31" s="286"/>
      <c r="M31" s="286"/>
      <c r="N31" s="285"/>
      <c r="O31" s="286"/>
      <c r="P31" s="286"/>
      <c r="Q31" s="286"/>
      <c r="R31" s="286"/>
      <c r="S31" s="286"/>
      <c r="T31" s="286"/>
      <c r="U31" s="285"/>
      <c r="V31" s="288"/>
      <c r="W31" s="318"/>
      <c r="X31" s="319"/>
      <c r="Y31" s="322"/>
      <c r="Z31" s="319"/>
      <c r="AA31" s="318"/>
      <c r="AB31" s="320"/>
      <c r="AC31" s="319"/>
      <c r="AD31" s="321"/>
      <c r="AE31" s="322"/>
      <c r="AF31" s="319"/>
      <c r="AG31" s="321"/>
    </row>
    <row r="32" spans="1:33" ht="140.4" x14ac:dyDescent="0.3">
      <c r="A32" s="285"/>
      <c r="B32" s="285"/>
      <c r="C32" s="286" t="s">
        <v>283</v>
      </c>
      <c r="D32" s="286" t="s">
        <v>291</v>
      </c>
      <c r="E32" s="286" t="s">
        <v>3213</v>
      </c>
      <c r="F32" s="286" t="s">
        <v>2622</v>
      </c>
      <c r="G32" s="286" t="s">
        <v>2424</v>
      </c>
      <c r="H32" s="285">
        <v>140000</v>
      </c>
      <c r="I32" s="288">
        <v>44323</v>
      </c>
      <c r="J32" s="303" t="s">
        <v>135</v>
      </c>
      <c r="K32" s="286" t="s">
        <v>3214</v>
      </c>
      <c r="L32" s="286" t="s">
        <v>3215</v>
      </c>
      <c r="M32" s="286" t="s">
        <v>32</v>
      </c>
      <c r="N32" s="286" t="s">
        <v>3216</v>
      </c>
      <c r="O32" s="286"/>
      <c r="P32" s="286" t="s">
        <v>3217</v>
      </c>
      <c r="Q32" s="286" t="s">
        <v>3218</v>
      </c>
      <c r="R32" s="285"/>
      <c r="S32" s="286" t="s">
        <v>3219</v>
      </c>
      <c r="T32" s="286" t="s">
        <v>3220</v>
      </c>
      <c r="U32" s="308" t="s">
        <v>3221</v>
      </c>
      <c r="V32" s="288">
        <v>44467</v>
      </c>
      <c r="W32" s="192">
        <v>31700</v>
      </c>
      <c r="X32" s="190">
        <v>528.33299999999997</v>
      </c>
      <c r="Y32" s="192">
        <v>13.7</v>
      </c>
      <c r="Z32" s="190">
        <v>0.99199999999999999</v>
      </c>
      <c r="AA32" s="192">
        <v>873</v>
      </c>
      <c r="AB32" s="193">
        <v>279</v>
      </c>
      <c r="AC32" s="190">
        <v>5.5919999999999996</v>
      </c>
      <c r="AD32" s="194">
        <v>93.724000000000004</v>
      </c>
      <c r="AE32" s="192">
        <v>1.2</v>
      </c>
      <c r="AF32" s="190">
        <v>1.125</v>
      </c>
      <c r="AG32" s="194">
        <v>92.599000000000004</v>
      </c>
    </row>
    <row r="33" spans="1:33" ht="140.4" x14ac:dyDescent="0.3">
      <c r="A33" s="325"/>
      <c r="B33" s="325"/>
      <c r="C33" s="331" t="s">
        <v>2907</v>
      </c>
      <c r="D33" s="331" t="s">
        <v>291</v>
      </c>
      <c r="E33" s="331" t="s">
        <v>3222</v>
      </c>
      <c r="F33" s="331" t="s">
        <v>2311</v>
      </c>
      <c r="G33" s="331" t="s">
        <v>2545</v>
      </c>
      <c r="H33" s="331">
        <v>140000</v>
      </c>
      <c r="I33" s="326">
        <v>44291</v>
      </c>
      <c r="J33" s="336" t="s">
        <v>25</v>
      </c>
      <c r="K33" s="331" t="s">
        <v>3214</v>
      </c>
      <c r="L33" s="331" t="s">
        <v>3223</v>
      </c>
      <c r="M33" s="337" t="s">
        <v>32</v>
      </c>
      <c r="N33" s="331"/>
      <c r="O33" s="325"/>
      <c r="P33" s="331"/>
      <c r="Q33" s="331" t="s">
        <v>3224</v>
      </c>
      <c r="R33" s="325"/>
      <c r="S33" s="331" t="s">
        <v>3225</v>
      </c>
      <c r="T33" s="331" t="s">
        <v>3226</v>
      </c>
      <c r="U33" s="331" t="s">
        <v>3227</v>
      </c>
      <c r="V33" s="326">
        <v>44454</v>
      </c>
      <c r="W33" s="327">
        <v>34080</v>
      </c>
      <c r="X33" s="328">
        <v>568</v>
      </c>
      <c r="Y33" s="327">
        <v>14.2</v>
      </c>
      <c r="Z33" s="328">
        <v>0.98599999999999999</v>
      </c>
      <c r="AA33" s="327">
        <v>438</v>
      </c>
      <c r="AB33" s="329">
        <v>525</v>
      </c>
      <c r="AC33" s="328">
        <v>5.2789999999999999</v>
      </c>
      <c r="AD33" s="330">
        <v>106.09</v>
      </c>
      <c r="AE33" s="327">
        <v>1</v>
      </c>
      <c r="AF33" s="328">
        <v>1.0609999999999999</v>
      </c>
      <c r="AG33" s="330">
        <v>105.029</v>
      </c>
    </row>
    <row r="34" spans="1:33" ht="93.6" x14ac:dyDescent="0.3">
      <c r="A34" s="325"/>
      <c r="B34" s="325"/>
      <c r="C34" s="331" t="s">
        <v>2465</v>
      </c>
      <c r="D34" s="331" t="s">
        <v>291</v>
      </c>
      <c r="E34" s="331" t="s">
        <v>2764</v>
      </c>
      <c r="F34" s="331" t="s">
        <v>2311</v>
      </c>
      <c r="G34" s="331" t="s">
        <v>2449</v>
      </c>
      <c r="H34" s="331">
        <v>140000</v>
      </c>
      <c r="I34" s="326">
        <v>44303</v>
      </c>
      <c r="J34" s="331" t="s">
        <v>3228</v>
      </c>
      <c r="K34" s="331" t="s">
        <v>3229</v>
      </c>
      <c r="L34" s="331" t="s">
        <v>3230</v>
      </c>
      <c r="M34" s="325" t="s">
        <v>32</v>
      </c>
      <c r="N34" s="331" t="s">
        <v>3231</v>
      </c>
      <c r="O34" s="325"/>
      <c r="P34" s="331" t="s">
        <v>3232</v>
      </c>
      <c r="Q34" s="331" t="s">
        <v>3233</v>
      </c>
      <c r="R34" s="325"/>
      <c r="S34" s="331" t="s">
        <v>3234</v>
      </c>
      <c r="T34" s="331" t="s">
        <v>3235</v>
      </c>
      <c r="U34" s="331" t="s">
        <v>3236</v>
      </c>
      <c r="V34" s="326">
        <v>44452</v>
      </c>
      <c r="W34" s="327">
        <v>36460</v>
      </c>
      <c r="X34" s="328">
        <v>607.66700000000003</v>
      </c>
      <c r="Y34" s="327">
        <v>12.7</v>
      </c>
      <c r="Z34" s="328">
        <v>1.0029999999999999</v>
      </c>
      <c r="AA34" s="327">
        <v>1056</v>
      </c>
      <c r="AB34" s="329">
        <v>245</v>
      </c>
      <c r="AC34" s="328">
        <v>5.9390000000000001</v>
      </c>
      <c r="AD34" s="330">
        <v>102.625</v>
      </c>
      <c r="AE34" s="327">
        <v>1</v>
      </c>
      <c r="AF34" s="328">
        <v>1.026</v>
      </c>
      <c r="AG34" s="330">
        <v>101.599</v>
      </c>
    </row>
    <row r="35" spans="1:33" ht="124.8" x14ac:dyDescent="0.3">
      <c r="A35" s="285"/>
      <c r="B35" s="285"/>
      <c r="C35" s="286" t="s">
        <v>1001</v>
      </c>
      <c r="D35" s="286" t="s">
        <v>784</v>
      </c>
      <c r="E35" s="286" t="s">
        <v>3237</v>
      </c>
      <c r="F35" s="286" t="s">
        <v>2311</v>
      </c>
      <c r="G35" s="286" t="s">
        <v>2449</v>
      </c>
      <c r="H35" s="286">
        <v>133456</v>
      </c>
      <c r="I35" s="288">
        <v>44324</v>
      </c>
      <c r="J35" s="286" t="s">
        <v>25</v>
      </c>
      <c r="K35" s="286" t="s">
        <v>2157</v>
      </c>
      <c r="L35" s="285" t="s">
        <v>1327</v>
      </c>
      <c r="M35" s="285" t="s">
        <v>32</v>
      </c>
      <c r="N35" s="285"/>
      <c r="O35" s="285" t="s">
        <v>3238</v>
      </c>
      <c r="P35" s="286" t="s">
        <v>2650</v>
      </c>
      <c r="Q35" s="285" t="s">
        <v>3239</v>
      </c>
      <c r="R35" s="285"/>
      <c r="S35" s="286" t="s">
        <v>3240</v>
      </c>
      <c r="T35" s="286" t="s">
        <v>3241</v>
      </c>
      <c r="U35" s="286" t="s">
        <v>3242</v>
      </c>
      <c r="V35" s="288">
        <v>44477</v>
      </c>
      <c r="W35" s="192">
        <v>28880</v>
      </c>
      <c r="X35" s="190">
        <v>481.33300000000003</v>
      </c>
      <c r="Y35" s="192">
        <v>13.9</v>
      </c>
      <c r="Z35" s="190">
        <v>0.99</v>
      </c>
      <c r="AA35" s="192">
        <v>1289</v>
      </c>
      <c r="AB35" s="193">
        <v>180</v>
      </c>
      <c r="AC35" s="190">
        <v>5.3259999999999996</v>
      </c>
      <c r="AD35" s="194">
        <v>89.47</v>
      </c>
      <c r="AE35" s="192">
        <v>0.2</v>
      </c>
      <c r="AF35" s="190">
        <v>0.17899999999999999</v>
      </c>
      <c r="AG35" s="194">
        <v>89.290999999999997</v>
      </c>
    </row>
    <row r="36" spans="1:33" x14ac:dyDescent="0.3">
      <c r="A36" s="285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1"/>
    </row>
    <row r="37" spans="1:33" ht="140.4" x14ac:dyDescent="0.3">
      <c r="A37" s="285" t="s">
        <v>1251</v>
      </c>
      <c r="B37" s="285"/>
      <c r="C37" s="286" t="s">
        <v>1291</v>
      </c>
      <c r="D37" s="286" t="s">
        <v>29</v>
      </c>
      <c r="E37" s="286" t="s">
        <v>2697</v>
      </c>
      <c r="F37" s="286" t="s">
        <v>2311</v>
      </c>
      <c r="G37" s="286" t="s">
        <v>2424</v>
      </c>
      <c r="H37" s="285">
        <v>130000</v>
      </c>
      <c r="I37" s="288">
        <v>44298</v>
      </c>
      <c r="J37" s="286" t="s">
        <v>3243</v>
      </c>
      <c r="K37" s="286" t="s">
        <v>3194</v>
      </c>
      <c r="L37" s="286" t="s">
        <v>3244</v>
      </c>
      <c r="M37" s="304" t="s">
        <v>32</v>
      </c>
      <c r="N37" s="285"/>
      <c r="O37" s="286"/>
      <c r="P37" s="286" t="s">
        <v>3245</v>
      </c>
      <c r="Q37" s="286" t="s">
        <v>3246</v>
      </c>
      <c r="R37" s="286" t="s">
        <v>3247</v>
      </c>
      <c r="S37" s="286" t="s">
        <v>3248</v>
      </c>
      <c r="T37" s="286" t="s">
        <v>3249</v>
      </c>
      <c r="U37" s="286" t="s">
        <v>3250</v>
      </c>
      <c r="V37" s="305">
        <v>44453</v>
      </c>
      <c r="W37" s="192">
        <v>33580</v>
      </c>
      <c r="X37" s="190">
        <v>559.66700000000003</v>
      </c>
      <c r="Y37" s="192">
        <v>13.4</v>
      </c>
      <c r="Z37" s="190">
        <v>0.995</v>
      </c>
      <c r="AA37" s="192">
        <v>507</v>
      </c>
      <c r="AB37" s="193">
        <v>507</v>
      </c>
      <c r="AC37" s="190">
        <v>5.9009999999999998</v>
      </c>
      <c r="AD37" s="194">
        <v>94.369</v>
      </c>
      <c r="AE37" s="192">
        <v>2.4</v>
      </c>
      <c r="AF37" s="190">
        <v>2.2650000000000001</v>
      </c>
      <c r="AG37" s="194">
        <v>92.103999999999999</v>
      </c>
    </row>
    <row r="38" spans="1:33" ht="156" x14ac:dyDescent="0.3">
      <c r="A38" s="325"/>
      <c r="B38" s="325"/>
      <c r="C38" s="331" t="s">
        <v>2079</v>
      </c>
      <c r="D38" s="331" t="s">
        <v>29</v>
      </c>
      <c r="E38" s="331" t="s">
        <v>2697</v>
      </c>
      <c r="F38" s="331" t="s">
        <v>2311</v>
      </c>
      <c r="G38" s="331" t="s">
        <v>2424</v>
      </c>
      <c r="H38" s="325">
        <v>130000</v>
      </c>
      <c r="I38" s="326">
        <v>44298</v>
      </c>
      <c r="J38" s="331" t="s">
        <v>3251</v>
      </c>
      <c r="K38" s="331" t="s">
        <v>3194</v>
      </c>
      <c r="L38" s="331" t="s">
        <v>3252</v>
      </c>
      <c r="M38" s="338" t="s">
        <v>32</v>
      </c>
      <c r="N38" s="325"/>
      <c r="O38" s="331"/>
      <c r="P38" s="331" t="s">
        <v>3245</v>
      </c>
      <c r="Q38" s="331" t="s">
        <v>3246</v>
      </c>
      <c r="R38" s="325" t="s">
        <v>3247</v>
      </c>
      <c r="S38" s="325" t="s">
        <v>3248</v>
      </c>
      <c r="T38" s="331" t="s">
        <v>3249</v>
      </c>
      <c r="U38" s="325" t="s">
        <v>3250</v>
      </c>
      <c r="V38" s="326">
        <v>44448</v>
      </c>
      <c r="W38" s="327">
        <v>31900</v>
      </c>
      <c r="X38" s="328">
        <v>531.66700000000003</v>
      </c>
      <c r="Y38" s="327">
        <v>11.1</v>
      </c>
      <c r="Z38" s="328">
        <v>1.022</v>
      </c>
      <c r="AA38" s="327">
        <v>519</v>
      </c>
      <c r="AB38" s="329">
        <v>444</v>
      </c>
      <c r="AC38" s="328">
        <v>5.29</v>
      </c>
      <c r="AD38" s="330">
        <v>102.715</v>
      </c>
      <c r="AE38" s="327">
        <v>0.5</v>
      </c>
      <c r="AF38" s="328">
        <v>0.51400000000000001</v>
      </c>
      <c r="AG38" s="330">
        <v>102.20099999999999</v>
      </c>
    </row>
    <row r="39" spans="1:33" ht="156" x14ac:dyDescent="0.3">
      <c r="A39" s="325"/>
      <c r="B39" s="325"/>
      <c r="C39" s="331" t="s">
        <v>277</v>
      </c>
      <c r="D39" s="331" t="s">
        <v>29</v>
      </c>
      <c r="E39" s="331" t="s">
        <v>2697</v>
      </c>
      <c r="F39" s="331" t="s">
        <v>2311</v>
      </c>
      <c r="G39" s="331" t="s">
        <v>3253</v>
      </c>
      <c r="H39" s="325">
        <v>130000</v>
      </c>
      <c r="I39" s="326">
        <v>44298</v>
      </c>
      <c r="J39" s="331" t="s">
        <v>3251</v>
      </c>
      <c r="K39" s="331" t="s">
        <v>3194</v>
      </c>
      <c r="L39" s="331" t="s">
        <v>3252</v>
      </c>
      <c r="M39" s="339" t="s">
        <v>32</v>
      </c>
      <c r="N39" s="325"/>
      <c r="O39" s="331"/>
      <c r="P39" s="331" t="s">
        <v>3245</v>
      </c>
      <c r="Q39" s="331" t="s">
        <v>3246</v>
      </c>
      <c r="R39" s="331" t="s">
        <v>3247</v>
      </c>
      <c r="S39" s="331" t="s">
        <v>3248</v>
      </c>
      <c r="T39" s="331" t="s">
        <v>3249</v>
      </c>
      <c r="U39" s="325" t="s">
        <v>3250</v>
      </c>
      <c r="V39" s="326">
        <v>44453</v>
      </c>
      <c r="W39" s="327">
        <v>49700</v>
      </c>
      <c r="X39" s="328">
        <v>828.33299999999997</v>
      </c>
      <c r="Y39" s="333">
        <v>15.8</v>
      </c>
      <c r="Z39" s="328">
        <v>0.96799999999999997</v>
      </c>
      <c r="AA39" s="327">
        <v>1065</v>
      </c>
      <c r="AB39" s="329">
        <v>249</v>
      </c>
      <c r="AC39" s="328">
        <v>6.0880000000000001</v>
      </c>
      <c r="AD39" s="330">
        <v>131.70599999999999</v>
      </c>
      <c r="AE39" s="333">
        <v>0.7</v>
      </c>
      <c r="AF39" s="328">
        <v>0.92200000000000004</v>
      </c>
      <c r="AG39" s="330">
        <v>130.78399999999999</v>
      </c>
    </row>
    <row r="40" spans="1:33" ht="124.8" x14ac:dyDescent="0.3">
      <c r="A40" s="285"/>
      <c r="B40" s="285"/>
      <c r="C40" s="286" t="s">
        <v>2689</v>
      </c>
      <c r="D40" s="286" t="s">
        <v>29</v>
      </c>
      <c r="E40" s="286" t="s">
        <v>3254</v>
      </c>
      <c r="F40" s="286" t="s">
        <v>2311</v>
      </c>
      <c r="G40" s="286" t="s">
        <v>2424</v>
      </c>
      <c r="H40" s="286">
        <v>140000</v>
      </c>
      <c r="I40" s="308">
        <v>44305</v>
      </c>
      <c r="J40" s="286" t="s">
        <v>3193</v>
      </c>
      <c r="K40" s="286" t="s">
        <v>3194</v>
      </c>
      <c r="L40" s="286" t="s">
        <v>3255</v>
      </c>
      <c r="M40" s="306" t="s">
        <v>44</v>
      </c>
      <c r="N40" s="285"/>
      <c r="O40" s="286" t="s">
        <v>3256</v>
      </c>
      <c r="P40" s="286" t="s">
        <v>3257</v>
      </c>
      <c r="Q40" s="286" t="s">
        <v>3258</v>
      </c>
      <c r="R40" s="286" t="s">
        <v>3247</v>
      </c>
      <c r="S40" s="285" t="s">
        <v>3248</v>
      </c>
      <c r="T40" s="286" t="s">
        <v>3259</v>
      </c>
      <c r="U40" s="308" t="s">
        <v>3260</v>
      </c>
      <c r="V40" s="288">
        <v>44462</v>
      </c>
      <c r="W40" s="192">
        <v>32820</v>
      </c>
      <c r="X40" s="190">
        <v>547</v>
      </c>
      <c r="Y40" s="192">
        <v>13.2</v>
      </c>
      <c r="Z40" s="190">
        <v>0.998</v>
      </c>
      <c r="AA40" s="192">
        <v>1410</v>
      </c>
      <c r="AB40" s="193">
        <v>180</v>
      </c>
      <c r="AC40" s="190">
        <v>5.8259999999999996</v>
      </c>
      <c r="AD40" s="194">
        <v>93.701999999999998</v>
      </c>
      <c r="AE40" s="192">
        <v>0.5</v>
      </c>
      <c r="AF40" s="190">
        <v>0.46899999999999997</v>
      </c>
      <c r="AG40" s="194">
        <v>93.233000000000004</v>
      </c>
    </row>
    <row r="41" spans="1:33" ht="78" x14ac:dyDescent="0.3">
      <c r="A41" s="285"/>
      <c r="B41" s="285"/>
      <c r="C41" s="286" t="s">
        <v>1893</v>
      </c>
      <c r="D41" s="286" t="s">
        <v>29</v>
      </c>
      <c r="E41" s="286" t="s">
        <v>2618</v>
      </c>
      <c r="F41" s="286" t="s">
        <v>2311</v>
      </c>
      <c r="G41" s="286" t="s">
        <v>2424</v>
      </c>
      <c r="H41" s="286">
        <v>140000</v>
      </c>
      <c r="I41" s="308">
        <v>44298</v>
      </c>
      <c r="J41" s="286" t="s">
        <v>3251</v>
      </c>
      <c r="K41" s="286" t="s">
        <v>3194</v>
      </c>
      <c r="L41" s="286" t="s">
        <v>3261</v>
      </c>
      <c r="M41" s="306" t="s">
        <v>32</v>
      </c>
      <c r="N41" s="285"/>
      <c r="O41" s="285"/>
      <c r="P41" s="286" t="s">
        <v>3262</v>
      </c>
      <c r="Q41" s="286" t="s">
        <v>3263</v>
      </c>
      <c r="R41" s="286" t="s">
        <v>3264</v>
      </c>
      <c r="S41" s="285" t="s">
        <v>3248</v>
      </c>
      <c r="T41" s="286" t="s">
        <v>3265</v>
      </c>
      <c r="U41" s="308" t="s">
        <v>3266</v>
      </c>
      <c r="V41" s="288">
        <v>44454</v>
      </c>
      <c r="W41" s="192">
        <v>34140</v>
      </c>
      <c r="X41" s="190">
        <v>569</v>
      </c>
      <c r="Y41" s="192">
        <v>12.3</v>
      </c>
      <c r="Z41" s="190">
        <v>1.008</v>
      </c>
      <c r="AA41" s="192">
        <v>1674</v>
      </c>
      <c r="AB41" s="193">
        <v>162</v>
      </c>
      <c r="AC41" s="190">
        <v>6.226</v>
      </c>
      <c r="AD41" s="194">
        <v>92.122</v>
      </c>
      <c r="AE41" s="192">
        <v>0.4</v>
      </c>
      <c r="AF41" s="190">
        <v>0.36799999999999999</v>
      </c>
      <c r="AG41" s="194">
        <v>91.754000000000005</v>
      </c>
    </row>
    <row r="42" spans="1:33" ht="124.8" x14ac:dyDescent="0.3">
      <c r="A42" s="285"/>
      <c r="B42" s="285"/>
      <c r="C42" s="286" t="s">
        <v>2490</v>
      </c>
      <c r="D42" s="286" t="s">
        <v>226</v>
      </c>
      <c r="E42" s="286" t="s">
        <v>3267</v>
      </c>
      <c r="F42" s="286" t="s">
        <v>3268</v>
      </c>
      <c r="G42" s="286" t="s">
        <v>3204</v>
      </c>
      <c r="H42" s="286">
        <v>130000</v>
      </c>
      <c r="I42" s="308">
        <v>44300</v>
      </c>
      <c r="J42" s="286" t="s">
        <v>1887</v>
      </c>
      <c r="K42" s="286" t="s">
        <v>2631</v>
      </c>
      <c r="L42" s="286" t="s">
        <v>3269</v>
      </c>
      <c r="M42" s="306" t="s">
        <v>32</v>
      </c>
      <c r="N42" s="285" t="s">
        <v>3270</v>
      </c>
      <c r="O42" s="286"/>
      <c r="P42" s="286" t="s">
        <v>3271</v>
      </c>
      <c r="Q42" s="286" t="s">
        <v>3272</v>
      </c>
      <c r="R42" s="286"/>
      <c r="S42" s="285" t="s">
        <v>3273</v>
      </c>
      <c r="T42" s="286" t="s">
        <v>3274</v>
      </c>
      <c r="U42" s="308" t="s">
        <v>3275</v>
      </c>
      <c r="V42" s="288" t="s">
        <v>3276</v>
      </c>
      <c r="W42" s="192">
        <v>29800</v>
      </c>
      <c r="X42" s="190">
        <v>496.66699999999997</v>
      </c>
      <c r="Y42" s="192">
        <v>14.2</v>
      </c>
      <c r="Z42" s="190">
        <v>0.98599999999999999</v>
      </c>
      <c r="AA42" s="192">
        <v>662</v>
      </c>
      <c r="AB42" s="193">
        <v>345</v>
      </c>
      <c r="AC42" s="190">
        <v>5.2430000000000003</v>
      </c>
      <c r="AD42" s="194">
        <v>93.403000000000006</v>
      </c>
      <c r="AE42" s="192">
        <v>2.9</v>
      </c>
      <c r="AF42" s="190">
        <v>2.7090000000000001</v>
      </c>
      <c r="AG42" s="194">
        <v>90.694000000000003</v>
      </c>
    </row>
    <row r="43" spans="1:33" x14ac:dyDescent="0.3">
      <c r="A43" s="285"/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</row>
    <row r="44" spans="1:33" ht="43.2" x14ac:dyDescent="0.3">
      <c r="A44" s="285" t="s">
        <v>1896</v>
      </c>
      <c r="B44" s="285"/>
      <c r="C44" s="286"/>
      <c r="D44" s="286"/>
      <c r="E44" s="286"/>
      <c r="F44" s="286"/>
      <c r="G44" s="286"/>
      <c r="H44" s="306"/>
      <c r="I44" s="288"/>
      <c r="J44" s="288"/>
      <c r="K44" s="286"/>
      <c r="L44" s="309"/>
      <c r="M44" s="286"/>
      <c r="N44" s="285"/>
      <c r="O44" s="286"/>
      <c r="P44" s="286"/>
      <c r="Q44" s="286"/>
      <c r="R44" s="286"/>
      <c r="S44" s="286"/>
      <c r="T44" s="286"/>
      <c r="U44" s="286"/>
      <c r="V44" s="288"/>
      <c r="W44" s="312"/>
      <c r="X44" s="313"/>
      <c r="Y44" s="312"/>
      <c r="Z44" s="313"/>
      <c r="AA44" s="312"/>
      <c r="AB44" s="314"/>
      <c r="AC44" s="313"/>
      <c r="AD44" s="315"/>
      <c r="AE44" s="312"/>
      <c r="AF44" s="313"/>
      <c r="AG44" s="315"/>
    </row>
    <row r="45" spans="1:33" ht="109.2" x14ac:dyDescent="0.3">
      <c r="A45" s="325"/>
      <c r="B45" s="325"/>
      <c r="C45" s="331" t="s">
        <v>3277</v>
      </c>
      <c r="D45" s="331" t="s">
        <v>79</v>
      </c>
      <c r="E45" s="331" t="s">
        <v>3037</v>
      </c>
      <c r="F45" s="331" t="s">
        <v>2661</v>
      </c>
      <c r="G45" s="331" t="s">
        <v>3278</v>
      </c>
      <c r="H45" s="338">
        <v>14000</v>
      </c>
      <c r="I45" s="326">
        <v>44299</v>
      </c>
      <c r="J45" s="331" t="s">
        <v>3279</v>
      </c>
      <c r="K45" s="331" t="s">
        <v>3067</v>
      </c>
      <c r="L45" s="331" t="s">
        <v>3280</v>
      </c>
      <c r="M45" s="340" t="s">
        <v>33</v>
      </c>
      <c r="N45" s="325"/>
      <c r="O45" s="331"/>
      <c r="P45" s="331" t="s">
        <v>3281</v>
      </c>
      <c r="Q45" s="331" t="s">
        <v>3282</v>
      </c>
      <c r="R45" s="331" t="s">
        <v>3283</v>
      </c>
      <c r="S45" s="331" t="s">
        <v>3284</v>
      </c>
      <c r="T45" s="331" t="s">
        <v>3285</v>
      </c>
      <c r="U45" s="325" t="s">
        <v>3286</v>
      </c>
      <c r="V45" s="326">
        <v>44465</v>
      </c>
      <c r="W45" s="327">
        <v>36160</v>
      </c>
      <c r="X45" s="328">
        <v>602.66700000000003</v>
      </c>
      <c r="Y45" s="327">
        <v>14.8</v>
      </c>
      <c r="Z45" s="328">
        <v>0.97899999999999998</v>
      </c>
      <c r="AA45" s="327">
        <v>313.50299999999999</v>
      </c>
      <c r="AB45" s="329">
        <v>700</v>
      </c>
      <c r="AC45" s="328">
        <v>5.0380000000000003</v>
      </c>
      <c r="AD45" s="330">
        <v>117.11199999999999</v>
      </c>
      <c r="AE45" s="327">
        <v>1</v>
      </c>
      <c r="AF45" s="328">
        <v>1.171</v>
      </c>
      <c r="AG45" s="330">
        <v>115.941</v>
      </c>
    </row>
    <row r="46" spans="1:33" ht="28.8" x14ac:dyDescent="0.3">
      <c r="A46" s="285" t="s">
        <v>2240</v>
      </c>
      <c r="B46" s="285"/>
      <c r="C46" s="286"/>
      <c r="D46" s="286"/>
      <c r="E46" s="286"/>
      <c r="F46" s="286"/>
      <c r="G46" s="286"/>
      <c r="H46" s="285"/>
      <c r="I46" s="288"/>
      <c r="J46" s="285"/>
      <c r="K46" s="286"/>
      <c r="L46" s="286"/>
      <c r="M46" s="286"/>
      <c r="N46" s="286"/>
      <c r="O46" s="285"/>
      <c r="P46" s="286"/>
      <c r="Q46" s="286"/>
      <c r="R46" s="285"/>
      <c r="S46" s="286"/>
      <c r="T46" s="286"/>
      <c r="U46" s="285"/>
      <c r="V46" s="288"/>
      <c r="W46" s="318"/>
      <c r="X46" s="319"/>
      <c r="Y46" s="318"/>
      <c r="Z46" s="319"/>
      <c r="AA46" s="318"/>
      <c r="AB46" s="320"/>
      <c r="AC46" s="319"/>
      <c r="AD46" s="321"/>
      <c r="AE46" s="318"/>
      <c r="AF46" s="319"/>
      <c r="AG46" s="321"/>
    </row>
    <row r="47" spans="1:33" ht="249.6" x14ac:dyDescent="0.3">
      <c r="A47" s="285"/>
      <c r="B47" s="285"/>
      <c r="C47" s="286" t="s">
        <v>3287</v>
      </c>
      <c r="D47" s="286" t="s">
        <v>1205</v>
      </c>
      <c r="E47" s="286" t="s">
        <v>3288</v>
      </c>
      <c r="F47" s="286" t="s">
        <v>3289</v>
      </c>
      <c r="G47" s="286" t="s">
        <v>2545</v>
      </c>
      <c r="H47" s="285">
        <v>150000</v>
      </c>
      <c r="I47" s="288">
        <v>44359</v>
      </c>
      <c r="J47" s="286" t="s">
        <v>2243</v>
      </c>
      <c r="K47" s="286" t="s">
        <v>301</v>
      </c>
      <c r="L47" s="286" t="s">
        <v>311</v>
      </c>
      <c r="M47" s="286" t="s">
        <v>44</v>
      </c>
      <c r="N47" s="286"/>
      <c r="O47" s="286" t="s">
        <v>3290</v>
      </c>
      <c r="P47" s="286" t="s">
        <v>3291</v>
      </c>
      <c r="Q47" s="286" t="s">
        <v>3292</v>
      </c>
      <c r="R47" s="285" t="s">
        <v>3293</v>
      </c>
      <c r="S47" s="286"/>
      <c r="T47" s="286" t="s">
        <v>3294</v>
      </c>
      <c r="U47" s="286"/>
      <c r="V47" s="288">
        <v>44516</v>
      </c>
      <c r="W47" s="192">
        <v>22780</v>
      </c>
      <c r="X47" s="190">
        <v>379.66699999999997</v>
      </c>
      <c r="Y47" s="192">
        <v>13.4</v>
      </c>
      <c r="Z47" s="190">
        <v>0.995</v>
      </c>
      <c r="AA47" s="192">
        <v>802.5</v>
      </c>
      <c r="AB47" s="193">
        <v>324.60000000000002</v>
      </c>
      <c r="AC47" s="190">
        <v>5.98</v>
      </c>
      <c r="AD47" s="194">
        <v>63.171999999999997</v>
      </c>
      <c r="AE47" s="192">
        <v>0.6</v>
      </c>
      <c r="AF47" s="190">
        <v>0.379</v>
      </c>
      <c r="AG47" s="194">
        <v>62.792999999999999</v>
      </c>
    </row>
    <row r="48" spans="1:33" ht="124.8" x14ac:dyDescent="0.3">
      <c r="A48" s="285"/>
      <c r="B48" s="285"/>
      <c r="C48" s="286" t="s">
        <v>2258</v>
      </c>
      <c r="D48" s="286" t="s">
        <v>1205</v>
      </c>
      <c r="E48" s="286" t="s">
        <v>2997</v>
      </c>
      <c r="F48" s="286" t="s">
        <v>3295</v>
      </c>
      <c r="G48" s="286" t="s">
        <v>2424</v>
      </c>
      <c r="H48" s="285">
        <v>115000</v>
      </c>
      <c r="I48" s="288">
        <v>44288</v>
      </c>
      <c r="J48" s="286" t="s">
        <v>25</v>
      </c>
      <c r="K48" s="286" t="s">
        <v>3067</v>
      </c>
      <c r="L48" s="286" t="s">
        <v>3296</v>
      </c>
      <c r="M48" s="286" t="s">
        <v>44</v>
      </c>
      <c r="N48" s="285" t="s">
        <v>3297</v>
      </c>
      <c r="O48" s="286" t="s">
        <v>3298</v>
      </c>
      <c r="P48" s="286" t="s">
        <v>3299</v>
      </c>
      <c r="Q48" s="286" t="s">
        <v>3300</v>
      </c>
      <c r="R48" s="286"/>
      <c r="S48" s="286" t="s">
        <v>3301</v>
      </c>
      <c r="T48" s="286" t="s">
        <v>311</v>
      </c>
      <c r="U48" s="286" t="s">
        <v>3302</v>
      </c>
      <c r="V48" s="288">
        <v>44477</v>
      </c>
      <c r="W48" s="192">
        <v>24240</v>
      </c>
      <c r="X48" s="190">
        <v>404</v>
      </c>
      <c r="Y48" s="192">
        <v>13.6</v>
      </c>
      <c r="Z48" s="190">
        <v>0.99299999999999999</v>
      </c>
      <c r="AA48" s="192">
        <v>1198</v>
      </c>
      <c r="AB48" s="193">
        <v>218</v>
      </c>
      <c r="AC48" s="190">
        <v>5.9960000000000004</v>
      </c>
      <c r="AD48" s="194">
        <v>66.906999999999996</v>
      </c>
      <c r="AE48" s="192">
        <v>0.8</v>
      </c>
      <c r="AF48" s="190">
        <v>0.53500000000000003</v>
      </c>
      <c r="AG48" s="194">
        <v>66.372</v>
      </c>
    </row>
    <row r="49" spans="1:33" ht="100.8" x14ac:dyDescent="0.3">
      <c r="A49" s="285"/>
      <c r="B49" s="285"/>
      <c r="C49" s="285" t="s">
        <v>1660</v>
      </c>
      <c r="D49" s="285" t="s">
        <v>1205</v>
      </c>
      <c r="E49" s="285" t="s">
        <v>3303</v>
      </c>
      <c r="F49" s="285" t="s">
        <v>3295</v>
      </c>
      <c r="G49" s="285" t="s">
        <v>2545</v>
      </c>
      <c r="H49" s="285">
        <v>150000</v>
      </c>
      <c r="I49" s="341">
        <v>44366</v>
      </c>
      <c r="J49" s="285" t="s">
        <v>2243</v>
      </c>
      <c r="K49" s="285" t="s">
        <v>3067</v>
      </c>
      <c r="L49" s="285"/>
      <c r="M49" s="285" t="s">
        <v>44</v>
      </c>
      <c r="N49" s="285"/>
      <c r="O49" s="285" t="s">
        <v>3304</v>
      </c>
      <c r="P49" s="285"/>
      <c r="Q49" s="285" t="s">
        <v>3305</v>
      </c>
      <c r="R49" s="285"/>
      <c r="S49" s="285"/>
      <c r="T49" s="285" t="s">
        <v>3306</v>
      </c>
      <c r="U49" s="285"/>
      <c r="V49" s="288">
        <v>44515</v>
      </c>
      <c r="W49" s="192">
        <v>22860</v>
      </c>
      <c r="X49" s="190">
        <v>381</v>
      </c>
      <c r="Y49" s="191">
        <v>12.5</v>
      </c>
      <c r="Z49" s="190">
        <v>1.006</v>
      </c>
      <c r="AA49" s="192">
        <v>787.5</v>
      </c>
      <c r="AB49" s="193">
        <v>303.3</v>
      </c>
      <c r="AC49" s="190">
        <v>5.4829999999999997</v>
      </c>
      <c r="AD49" s="194">
        <v>69.903999999999996</v>
      </c>
      <c r="AE49" s="191">
        <v>0.8</v>
      </c>
      <c r="AF49" s="190">
        <v>0.55900000000000005</v>
      </c>
      <c r="AG49" s="194">
        <v>69.344999999999999</v>
      </c>
    </row>
    <row r="50" spans="1:33" ht="28.8" x14ac:dyDescent="0.3">
      <c r="A50" s="285" t="s">
        <v>1950</v>
      </c>
      <c r="B50" s="285"/>
      <c r="C50" s="286"/>
      <c r="D50" s="286"/>
      <c r="E50" s="286"/>
      <c r="F50" s="285"/>
      <c r="G50" s="286"/>
      <c r="H50" s="285"/>
      <c r="I50" s="288"/>
      <c r="J50" s="286"/>
      <c r="K50" s="286"/>
      <c r="L50" s="286"/>
      <c r="M50" s="286"/>
      <c r="N50" s="285"/>
      <c r="O50" s="286"/>
      <c r="P50" s="286"/>
      <c r="Q50" s="286"/>
      <c r="R50" s="286"/>
      <c r="S50" s="285"/>
      <c r="T50" s="286"/>
      <c r="U50" s="285"/>
      <c r="V50" s="288"/>
      <c r="W50" s="318"/>
      <c r="X50" s="319"/>
      <c r="Y50" s="318"/>
      <c r="Z50" s="319"/>
      <c r="AA50" s="318"/>
      <c r="AB50" s="320"/>
      <c r="AC50" s="319"/>
      <c r="AD50" s="321"/>
      <c r="AE50" s="318"/>
      <c r="AF50" s="319"/>
      <c r="AG50" s="321"/>
    </row>
    <row r="51" spans="1:33" ht="93.6" x14ac:dyDescent="0.3">
      <c r="A51" s="285"/>
      <c r="B51" s="285"/>
      <c r="C51" s="286" t="s">
        <v>3307</v>
      </c>
      <c r="D51" s="286" t="s">
        <v>43</v>
      </c>
      <c r="E51" s="286" t="s">
        <v>3308</v>
      </c>
      <c r="F51" s="286"/>
      <c r="G51" s="286" t="s">
        <v>2545</v>
      </c>
      <c r="H51" s="285">
        <v>120000</v>
      </c>
      <c r="I51" s="288">
        <v>44321</v>
      </c>
      <c r="J51" s="286" t="s">
        <v>3103</v>
      </c>
      <c r="K51" s="286" t="s">
        <v>3067</v>
      </c>
      <c r="L51" s="286" t="s">
        <v>3309</v>
      </c>
      <c r="M51" s="286" t="s">
        <v>32</v>
      </c>
      <c r="N51" s="285" t="s">
        <v>3310</v>
      </c>
      <c r="O51" s="286"/>
      <c r="P51" s="286" t="s">
        <v>3311</v>
      </c>
      <c r="Q51" s="286" t="s">
        <v>3312</v>
      </c>
      <c r="R51" s="285" t="s">
        <v>3313</v>
      </c>
      <c r="S51" s="286" t="s">
        <v>2624</v>
      </c>
      <c r="T51" s="286" t="s">
        <v>3314</v>
      </c>
      <c r="U51" s="285"/>
      <c r="V51" s="288">
        <v>44481</v>
      </c>
      <c r="W51" s="192">
        <v>24620</v>
      </c>
      <c r="X51" s="190">
        <v>410.33300000000003</v>
      </c>
      <c r="Y51" s="192">
        <v>12.8</v>
      </c>
      <c r="Z51" s="190">
        <v>1.002</v>
      </c>
      <c r="AA51" s="192">
        <v>840</v>
      </c>
      <c r="AB51" s="193">
        <v>260</v>
      </c>
      <c r="AC51" s="190">
        <v>5.0140000000000002</v>
      </c>
      <c r="AD51" s="194">
        <v>82.001000000000005</v>
      </c>
      <c r="AE51" s="192">
        <v>0.3</v>
      </c>
      <c r="AF51" s="190">
        <v>0.246</v>
      </c>
      <c r="AG51" s="194">
        <v>81.754999999999995</v>
      </c>
    </row>
    <row r="52" spans="1:33" ht="124.8" x14ac:dyDescent="0.3">
      <c r="A52" s="285"/>
      <c r="B52" s="285"/>
      <c r="C52" s="286" t="s">
        <v>2815</v>
      </c>
      <c r="D52" s="286" t="s">
        <v>43</v>
      </c>
      <c r="E52" s="286" t="s">
        <v>3315</v>
      </c>
      <c r="F52" s="285"/>
      <c r="G52" s="286" t="s">
        <v>2473</v>
      </c>
      <c r="H52" s="285">
        <v>120000</v>
      </c>
      <c r="I52" s="288">
        <v>44290</v>
      </c>
      <c r="J52" s="286" t="s">
        <v>25</v>
      </c>
      <c r="K52" s="286" t="s">
        <v>3316</v>
      </c>
      <c r="L52" s="286" t="s">
        <v>3317</v>
      </c>
      <c r="M52" s="286" t="s">
        <v>32</v>
      </c>
      <c r="N52" s="285"/>
      <c r="O52" s="286"/>
      <c r="P52" s="286" t="s">
        <v>3318</v>
      </c>
      <c r="Q52" s="286" t="s">
        <v>3319</v>
      </c>
      <c r="R52" s="286" t="s">
        <v>3320</v>
      </c>
      <c r="S52" s="286" t="s">
        <v>3321</v>
      </c>
      <c r="T52" s="286" t="s">
        <v>3322</v>
      </c>
      <c r="U52" s="286"/>
      <c r="V52" s="288">
        <v>44491</v>
      </c>
      <c r="W52" s="192">
        <v>32400</v>
      </c>
      <c r="X52" s="190">
        <v>540</v>
      </c>
      <c r="Y52" s="192">
        <v>13.4</v>
      </c>
      <c r="Z52" s="190">
        <v>0.995</v>
      </c>
      <c r="AA52" s="192">
        <v>311.10000000000002</v>
      </c>
      <c r="AB52" s="193">
        <v>789</v>
      </c>
      <c r="AC52" s="190">
        <v>5.6349999999999998</v>
      </c>
      <c r="AD52" s="194">
        <v>95.35</v>
      </c>
      <c r="AE52" s="192">
        <v>1</v>
      </c>
      <c r="AF52" s="190">
        <v>0.95399999999999996</v>
      </c>
      <c r="AG52" s="194">
        <v>94.396000000000001</v>
      </c>
    </row>
    <row r="53" spans="1:33" ht="124.8" x14ac:dyDescent="0.3">
      <c r="A53" s="285"/>
      <c r="B53" s="285"/>
      <c r="C53" s="286" t="s">
        <v>3027</v>
      </c>
      <c r="D53" s="286" t="s">
        <v>43</v>
      </c>
      <c r="E53" s="286" t="s">
        <v>3315</v>
      </c>
      <c r="F53" s="285"/>
      <c r="G53" s="286" t="s">
        <v>2473</v>
      </c>
      <c r="H53" s="285">
        <v>118000</v>
      </c>
      <c r="I53" s="288">
        <v>44290</v>
      </c>
      <c r="J53" s="286" t="s">
        <v>25</v>
      </c>
      <c r="K53" s="286" t="s">
        <v>3316</v>
      </c>
      <c r="L53" s="286" t="s">
        <v>3323</v>
      </c>
      <c r="M53" s="286" t="s">
        <v>32</v>
      </c>
      <c r="N53" s="285"/>
      <c r="O53" s="286"/>
      <c r="P53" s="286" t="s">
        <v>3324</v>
      </c>
      <c r="Q53" s="286" t="s">
        <v>3325</v>
      </c>
      <c r="R53" s="286" t="s">
        <v>3326</v>
      </c>
      <c r="S53" s="286" t="s">
        <v>3327</v>
      </c>
      <c r="T53" s="286" t="s">
        <v>3328</v>
      </c>
      <c r="U53" s="286"/>
      <c r="V53" s="288">
        <v>44491</v>
      </c>
      <c r="W53" s="192">
        <v>28920</v>
      </c>
      <c r="X53" s="190">
        <v>482</v>
      </c>
      <c r="Y53" s="192">
        <v>13.1</v>
      </c>
      <c r="Z53" s="190">
        <v>0.999</v>
      </c>
      <c r="AA53" s="192">
        <v>429</v>
      </c>
      <c r="AB53" s="193">
        <v>606</v>
      </c>
      <c r="AC53" s="190">
        <v>5.968</v>
      </c>
      <c r="AD53" s="194">
        <v>80.683000000000007</v>
      </c>
      <c r="AE53" s="192">
        <v>1.4</v>
      </c>
      <c r="AF53" s="190">
        <v>1.1299999999999999</v>
      </c>
      <c r="AG53" s="194">
        <v>79.552999999999997</v>
      </c>
    </row>
    <row r="54" spans="1:33" ht="156" x14ac:dyDescent="0.3">
      <c r="A54" s="285"/>
      <c r="B54" s="285"/>
      <c r="C54" s="286" t="s">
        <v>2286</v>
      </c>
      <c r="D54" s="286" t="s">
        <v>43</v>
      </c>
      <c r="E54" s="286" t="s">
        <v>3329</v>
      </c>
      <c r="F54" s="285"/>
      <c r="G54" s="286" t="s">
        <v>2545</v>
      </c>
      <c r="H54" s="285">
        <v>150000</v>
      </c>
      <c r="I54" s="288">
        <v>44362</v>
      </c>
      <c r="J54" s="286" t="s">
        <v>25</v>
      </c>
      <c r="K54" s="286" t="s">
        <v>3330</v>
      </c>
      <c r="L54" s="286" t="s">
        <v>3331</v>
      </c>
      <c r="M54" s="286" t="s">
        <v>779</v>
      </c>
      <c r="N54" s="285"/>
      <c r="O54" s="285"/>
      <c r="P54" s="286" t="s">
        <v>3332</v>
      </c>
      <c r="Q54" s="286" t="s">
        <v>3333</v>
      </c>
      <c r="R54" s="286"/>
      <c r="S54" s="286"/>
      <c r="T54" s="286" t="s">
        <v>3334</v>
      </c>
      <c r="U54" s="286"/>
      <c r="V54" s="288">
        <v>44494</v>
      </c>
      <c r="W54" s="192">
        <v>20880</v>
      </c>
      <c r="X54" s="190">
        <v>348</v>
      </c>
      <c r="Y54" s="191">
        <v>13.5</v>
      </c>
      <c r="Z54" s="190">
        <v>0.99399999999999999</v>
      </c>
      <c r="AA54" s="192">
        <v>310.2</v>
      </c>
      <c r="AB54" s="193">
        <v>705</v>
      </c>
      <c r="AC54" s="190">
        <v>5.0199999999999996</v>
      </c>
      <c r="AD54" s="194">
        <v>68.906999999999996</v>
      </c>
      <c r="AE54" s="191">
        <v>0.2</v>
      </c>
      <c r="AF54" s="190">
        <v>0.13800000000000001</v>
      </c>
      <c r="AG54" s="194">
        <v>68.769000000000005</v>
      </c>
    </row>
    <row r="55" spans="1:33" ht="218.4" x14ac:dyDescent="0.3">
      <c r="A55" s="285"/>
      <c r="B55" s="285"/>
      <c r="C55" s="286" t="s">
        <v>3335</v>
      </c>
      <c r="D55" s="286" t="s">
        <v>784</v>
      </c>
      <c r="E55" s="286" t="s">
        <v>3336</v>
      </c>
      <c r="F55" s="285"/>
      <c r="G55" s="286" t="s">
        <v>2393</v>
      </c>
      <c r="H55" s="285">
        <v>140000</v>
      </c>
      <c r="I55" s="288">
        <v>44324</v>
      </c>
      <c r="J55" s="342" t="s">
        <v>3337</v>
      </c>
      <c r="K55" s="286" t="s">
        <v>3338</v>
      </c>
      <c r="L55" s="286" t="s">
        <v>3339</v>
      </c>
      <c r="M55" s="286" t="s">
        <v>779</v>
      </c>
      <c r="N55" s="285" t="s">
        <v>3340</v>
      </c>
      <c r="O55" s="285"/>
      <c r="P55" s="286" t="s">
        <v>3341</v>
      </c>
      <c r="Q55" s="286" t="s">
        <v>3342</v>
      </c>
      <c r="R55" s="286" t="s">
        <v>3343</v>
      </c>
      <c r="S55" s="286" t="s">
        <v>3344</v>
      </c>
      <c r="T55" s="286" t="s">
        <v>3345</v>
      </c>
      <c r="U55" s="286"/>
      <c r="V55" s="288">
        <v>44480</v>
      </c>
      <c r="W55" s="192">
        <v>21860</v>
      </c>
      <c r="X55" s="190">
        <v>364.33300000000003</v>
      </c>
      <c r="Y55" s="192">
        <v>13.6</v>
      </c>
      <c r="Z55" s="190">
        <v>0.99299999999999999</v>
      </c>
      <c r="AA55" s="192">
        <v>816</v>
      </c>
      <c r="AB55" s="193">
        <v>270</v>
      </c>
      <c r="AC55" s="190">
        <v>5.0579999999999998</v>
      </c>
      <c r="AD55" s="194">
        <v>71.527000000000001</v>
      </c>
      <c r="AE55" s="192">
        <v>0.2</v>
      </c>
      <c r="AF55" s="190">
        <v>0.14299999999999999</v>
      </c>
      <c r="AG55" s="194">
        <v>71.384</v>
      </c>
    </row>
    <row r="56" spans="1:33" x14ac:dyDescent="0.3">
      <c r="A56" s="285"/>
      <c r="B56" s="285"/>
      <c r="C56" s="286"/>
      <c r="D56" s="286"/>
      <c r="E56" s="286"/>
      <c r="F56" s="285"/>
      <c r="G56" s="286"/>
      <c r="H56" s="285"/>
      <c r="I56" s="288"/>
      <c r="J56" s="342"/>
      <c r="K56" s="286"/>
      <c r="L56" s="286"/>
      <c r="M56" s="286"/>
      <c r="N56" s="285"/>
      <c r="O56" s="286"/>
      <c r="P56" s="286"/>
      <c r="Q56" s="286"/>
      <c r="R56" s="286"/>
      <c r="S56" s="286"/>
      <c r="T56" s="286"/>
      <c r="U56" s="286"/>
      <c r="V56" s="288"/>
      <c r="W56" s="192"/>
      <c r="X56" s="190"/>
      <c r="Y56" s="192"/>
      <c r="Z56" s="190"/>
      <c r="AA56" s="192"/>
      <c r="AB56" s="193"/>
      <c r="AC56" s="190"/>
      <c r="AD56" s="194"/>
      <c r="AE56" s="192"/>
      <c r="AF56" s="190"/>
      <c r="AG56" s="194"/>
    </row>
    <row r="57" spans="1:33" ht="28.8" x14ac:dyDescent="0.3">
      <c r="A57" s="285" t="s">
        <v>3036</v>
      </c>
      <c r="B57" s="285"/>
      <c r="C57" s="286"/>
      <c r="D57" s="286"/>
      <c r="E57" s="286"/>
      <c r="F57" s="285"/>
      <c r="G57" s="286"/>
      <c r="H57" s="285"/>
      <c r="I57" s="288"/>
      <c r="J57" s="342"/>
      <c r="K57" s="286"/>
      <c r="L57" s="286"/>
      <c r="M57" s="286"/>
      <c r="N57" s="285"/>
      <c r="O57" s="285"/>
      <c r="P57" s="286"/>
      <c r="Q57" s="286"/>
      <c r="R57" s="286"/>
      <c r="S57" s="286"/>
      <c r="T57" s="286"/>
      <c r="U57" s="286"/>
      <c r="V57" s="288"/>
      <c r="W57" s="318"/>
      <c r="X57" s="319"/>
      <c r="Y57" s="318"/>
      <c r="Z57" s="319"/>
      <c r="AA57" s="318"/>
      <c r="AB57" s="320"/>
      <c r="AC57" s="319"/>
      <c r="AD57" s="321"/>
      <c r="AE57" s="318"/>
      <c r="AF57" s="319"/>
      <c r="AG57" s="321"/>
    </row>
    <row r="58" spans="1:33" ht="140.4" x14ac:dyDescent="0.3">
      <c r="A58" s="325"/>
      <c r="B58" s="325"/>
      <c r="C58" s="331" t="s">
        <v>1796</v>
      </c>
      <c r="D58" s="331" t="s">
        <v>681</v>
      </c>
      <c r="E58" s="331" t="s">
        <v>3346</v>
      </c>
      <c r="F58" s="325" t="s">
        <v>2661</v>
      </c>
      <c r="G58" s="331" t="s">
        <v>2545</v>
      </c>
      <c r="H58" s="325">
        <v>120000</v>
      </c>
      <c r="I58" s="326">
        <v>44292</v>
      </c>
      <c r="J58" s="331" t="s">
        <v>25</v>
      </c>
      <c r="K58" s="325" t="s">
        <v>3347</v>
      </c>
      <c r="L58" s="331" t="s">
        <v>3348</v>
      </c>
      <c r="M58" s="340" t="s">
        <v>32</v>
      </c>
      <c r="N58" s="325"/>
      <c r="O58" s="325" t="s">
        <v>3349</v>
      </c>
      <c r="P58" s="331"/>
      <c r="Q58" s="331" t="s">
        <v>3350</v>
      </c>
      <c r="R58" s="331" t="s">
        <v>3351</v>
      </c>
      <c r="S58" s="331" t="s">
        <v>3352</v>
      </c>
      <c r="T58" s="331" t="s">
        <v>3353</v>
      </c>
      <c r="U58" s="331" t="s">
        <v>3354</v>
      </c>
      <c r="V58" s="326">
        <v>44467</v>
      </c>
      <c r="W58" s="327">
        <v>38180</v>
      </c>
      <c r="X58" s="328">
        <v>636.33299999999997</v>
      </c>
      <c r="Y58" s="327">
        <v>14.3</v>
      </c>
      <c r="Z58" s="328">
        <v>0.98499999999999999</v>
      </c>
      <c r="AA58" s="327">
        <v>631</v>
      </c>
      <c r="AB58" s="329">
        <v>400</v>
      </c>
      <c r="AC58" s="328">
        <v>5.7939999999999996</v>
      </c>
      <c r="AD58" s="330">
        <v>108.179</v>
      </c>
      <c r="AE58" s="327">
        <v>2.9</v>
      </c>
      <c r="AF58" s="328">
        <v>3.137</v>
      </c>
      <c r="AG58" s="330">
        <v>105.042</v>
      </c>
    </row>
    <row r="59" spans="1:33" ht="72" x14ac:dyDescent="0.3">
      <c r="A59" s="285"/>
      <c r="B59" s="285"/>
      <c r="C59" s="325" t="s">
        <v>1367</v>
      </c>
      <c r="D59" s="325" t="s">
        <v>784</v>
      </c>
      <c r="E59" s="325" t="s">
        <v>3355</v>
      </c>
      <c r="F59" s="325" t="s">
        <v>2311</v>
      </c>
      <c r="G59" s="325" t="s">
        <v>3356</v>
      </c>
      <c r="H59" s="325">
        <v>134000</v>
      </c>
      <c r="I59" s="326">
        <v>44293</v>
      </c>
      <c r="J59" s="325" t="s">
        <v>25</v>
      </c>
      <c r="K59" s="325" t="s">
        <v>59</v>
      </c>
      <c r="L59" s="325" t="s">
        <v>3357</v>
      </c>
      <c r="M59" s="325" t="s">
        <v>32</v>
      </c>
      <c r="N59" s="325"/>
      <c r="O59" s="325" t="s">
        <v>3358</v>
      </c>
      <c r="P59" s="325"/>
      <c r="Q59" s="325" t="s">
        <v>3359</v>
      </c>
      <c r="R59" s="325"/>
      <c r="S59" s="325" t="s">
        <v>3360</v>
      </c>
      <c r="T59" s="325" t="s">
        <v>3361</v>
      </c>
      <c r="U59" s="325"/>
      <c r="V59" s="326">
        <v>44463</v>
      </c>
      <c r="W59" s="327">
        <v>31940</v>
      </c>
      <c r="X59" s="328">
        <v>532.33299999999997</v>
      </c>
      <c r="Y59" s="327">
        <v>12.97</v>
      </c>
      <c r="Z59" s="328">
        <v>1</v>
      </c>
      <c r="AA59" s="327">
        <v>696</v>
      </c>
      <c r="AB59" s="329">
        <v>330</v>
      </c>
      <c r="AC59" s="328">
        <v>5.2729999999999997</v>
      </c>
      <c r="AD59" s="330">
        <v>100.95399999999999</v>
      </c>
      <c r="AE59" s="327">
        <v>0.1</v>
      </c>
      <c r="AF59" s="328">
        <v>0.10100000000000001</v>
      </c>
      <c r="AG59" s="330">
        <v>100.85299999999999</v>
      </c>
    </row>
    <row r="60" spans="1:33" ht="72" x14ac:dyDescent="0.3">
      <c r="A60" s="285"/>
      <c r="B60" s="285"/>
      <c r="C60" s="285" t="s">
        <v>1340</v>
      </c>
      <c r="D60" s="285" t="s">
        <v>27</v>
      </c>
      <c r="E60" s="285" t="s">
        <v>2968</v>
      </c>
      <c r="F60" s="285" t="s">
        <v>3161</v>
      </c>
      <c r="G60" s="285" t="s">
        <v>2578</v>
      </c>
      <c r="H60" s="285">
        <v>140000</v>
      </c>
      <c r="I60" s="288">
        <v>44296</v>
      </c>
      <c r="J60" s="285" t="s">
        <v>145</v>
      </c>
      <c r="K60" s="285" t="s">
        <v>3362</v>
      </c>
      <c r="L60" s="285" t="s">
        <v>3363</v>
      </c>
      <c r="M60" s="285" t="s">
        <v>33</v>
      </c>
      <c r="N60" s="285"/>
      <c r="O60" s="324" t="s">
        <v>3364</v>
      </c>
      <c r="P60" s="324" t="s">
        <v>2316</v>
      </c>
      <c r="Q60" s="324" t="s">
        <v>3365</v>
      </c>
      <c r="R60" s="324"/>
      <c r="S60" s="324" t="s">
        <v>2624</v>
      </c>
      <c r="T60" s="285" t="s">
        <v>11</v>
      </c>
      <c r="U60" s="285"/>
      <c r="V60" s="288">
        <v>44448</v>
      </c>
      <c r="W60" s="192">
        <v>37660</v>
      </c>
      <c r="X60" s="190">
        <v>627.66700000000003</v>
      </c>
      <c r="Y60" s="192">
        <v>15</v>
      </c>
      <c r="Z60" s="190">
        <v>0.97699999999999998</v>
      </c>
      <c r="AA60" s="192">
        <v>691</v>
      </c>
      <c r="AB60" s="193">
        <v>399</v>
      </c>
      <c r="AC60" s="190">
        <v>6.3289999999999997</v>
      </c>
      <c r="AD60" s="194">
        <v>96.891999999999996</v>
      </c>
      <c r="AE60" s="192">
        <v>1</v>
      </c>
      <c r="AF60" s="190">
        <v>0.96899999999999997</v>
      </c>
      <c r="AG60" s="194">
        <v>95.923000000000002</v>
      </c>
    </row>
    <row r="61" spans="1:33" ht="86.4" x14ac:dyDescent="0.3">
      <c r="A61" s="285"/>
      <c r="B61" s="325"/>
      <c r="C61" s="325" t="s">
        <v>1224</v>
      </c>
      <c r="D61" s="325" t="s">
        <v>79</v>
      </c>
      <c r="E61" s="325" t="s">
        <v>3366</v>
      </c>
      <c r="F61" s="325" t="s">
        <v>2661</v>
      </c>
      <c r="G61" s="325" t="s">
        <v>2545</v>
      </c>
      <c r="H61" s="325">
        <v>140000</v>
      </c>
      <c r="I61" s="326">
        <v>44289</v>
      </c>
      <c r="J61" s="325" t="s">
        <v>3279</v>
      </c>
      <c r="K61" s="325" t="s">
        <v>3367</v>
      </c>
      <c r="L61" s="325" t="s">
        <v>3368</v>
      </c>
      <c r="M61" s="325" t="s">
        <v>33</v>
      </c>
      <c r="N61" s="325"/>
      <c r="O61" s="325" t="s">
        <v>3369</v>
      </c>
      <c r="P61" s="325"/>
      <c r="Q61" s="325" t="s">
        <v>3370</v>
      </c>
      <c r="R61" s="325"/>
      <c r="S61" s="325" t="s">
        <v>3371</v>
      </c>
      <c r="T61" s="325" t="s">
        <v>3372</v>
      </c>
      <c r="U61" s="325" t="s">
        <v>3286</v>
      </c>
      <c r="V61" s="326">
        <v>44445</v>
      </c>
      <c r="W61" s="327">
        <v>38620</v>
      </c>
      <c r="X61" s="328">
        <v>643.66700000000003</v>
      </c>
      <c r="Y61" s="327">
        <v>16.399999999999999</v>
      </c>
      <c r="Z61" s="328">
        <v>0.96099999999999997</v>
      </c>
      <c r="AA61" s="327">
        <v>452.83800000000002</v>
      </c>
      <c r="AB61" s="329">
        <v>487</v>
      </c>
      <c r="AC61" s="328">
        <v>5.0629999999999997</v>
      </c>
      <c r="AD61" s="330">
        <v>122.173</v>
      </c>
      <c r="AE61" s="327">
        <v>0.7</v>
      </c>
      <c r="AF61" s="328">
        <v>0.85499999999999998</v>
      </c>
      <c r="AG61" s="330">
        <v>121.318</v>
      </c>
    </row>
    <row r="62" spans="1:33" ht="86.4" x14ac:dyDescent="0.3">
      <c r="A62" s="285"/>
      <c r="B62" s="325"/>
      <c r="C62" s="325" t="s">
        <v>1233</v>
      </c>
      <c r="D62" s="325" t="s">
        <v>79</v>
      </c>
      <c r="E62" s="325" t="s">
        <v>3037</v>
      </c>
      <c r="F62" s="325" t="s">
        <v>2661</v>
      </c>
      <c r="G62" s="325" t="s">
        <v>3278</v>
      </c>
      <c r="H62" s="325">
        <v>140000</v>
      </c>
      <c r="I62" s="326">
        <v>44299</v>
      </c>
      <c r="J62" s="325" t="s">
        <v>3279</v>
      </c>
      <c r="K62" s="325" t="s">
        <v>3067</v>
      </c>
      <c r="L62" s="325" t="s">
        <v>3373</v>
      </c>
      <c r="M62" s="325" t="s">
        <v>33</v>
      </c>
      <c r="N62" s="325"/>
      <c r="O62" s="325"/>
      <c r="P62" s="325" t="s">
        <v>3374</v>
      </c>
      <c r="Q62" s="325" t="s">
        <v>3375</v>
      </c>
      <c r="R62" s="325" t="s">
        <v>3283</v>
      </c>
      <c r="S62" s="325" t="s">
        <v>3284</v>
      </c>
      <c r="T62" s="325" t="s">
        <v>3376</v>
      </c>
      <c r="U62" s="325" t="s">
        <v>3286</v>
      </c>
      <c r="V62" s="326">
        <v>44464</v>
      </c>
      <c r="W62" s="327">
        <v>33300</v>
      </c>
      <c r="X62" s="328">
        <v>555</v>
      </c>
      <c r="Y62" s="327">
        <v>12.9</v>
      </c>
      <c r="Z62" s="328">
        <v>1.0009999999999999</v>
      </c>
      <c r="AA62" s="327">
        <v>351.50299999999999</v>
      </c>
      <c r="AB62" s="329">
        <v>627</v>
      </c>
      <c r="AC62" s="328">
        <v>5.0599999999999996</v>
      </c>
      <c r="AD62" s="330">
        <v>109.79300000000001</v>
      </c>
      <c r="AE62" s="327">
        <v>0.3</v>
      </c>
      <c r="AF62" s="328">
        <v>0.32900000000000001</v>
      </c>
      <c r="AG62" s="330">
        <v>109.464</v>
      </c>
    </row>
    <row r="63" spans="1:33" ht="86.4" x14ac:dyDescent="0.3">
      <c r="A63" s="285"/>
      <c r="B63" s="325"/>
      <c r="C63" s="325" t="s">
        <v>1614</v>
      </c>
      <c r="D63" s="325" t="s">
        <v>79</v>
      </c>
      <c r="E63" s="325" t="s">
        <v>3037</v>
      </c>
      <c r="F63" s="325" t="s">
        <v>2661</v>
      </c>
      <c r="G63" s="325" t="s">
        <v>2312</v>
      </c>
      <c r="H63" s="325">
        <v>140000</v>
      </c>
      <c r="I63" s="326">
        <v>44289</v>
      </c>
      <c r="J63" s="325" t="s">
        <v>3279</v>
      </c>
      <c r="K63" s="325" t="s">
        <v>3067</v>
      </c>
      <c r="L63" s="325" t="s">
        <v>3368</v>
      </c>
      <c r="M63" s="325" t="s">
        <v>33</v>
      </c>
      <c r="N63" s="325"/>
      <c r="O63" s="325"/>
      <c r="P63" s="325" t="s">
        <v>3377</v>
      </c>
      <c r="Q63" s="325" t="s">
        <v>3378</v>
      </c>
      <c r="R63" s="325"/>
      <c r="S63" s="325" t="s">
        <v>3284</v>
      </c>
      <c r="T63" s="325" t="s">
        <v>3372</v>
      </c>
      <c r="U63" s="325" t="s">
        <v>3286</v>
      </c>
      <c r="V63" s="326">
        <v>44455</v>
      </c>
      <c r="W63" s="327">
        <v>34680</v>
      </c>
      <c r="X63" s="328">
        <v>578</v>
      </c>
      <c r="Y63" s="327">
        <v>14.7</v>
      </c>
      <c r="Z63" s="328">
        <v>0.98</v>
      </c>
      <c r="AA63" s="327">
        <v>443.33800000000002</v>
      </c>
      <c r="AB63" s="329">
        <v>494</v>
      </c>
      <c r="AC63" s="328">
        <v>5.0279999999999996</v>
      </c>
      <c r="AD63" s="330">
        <v>112.657</v>
      </c>
      <c r="AE63" s="327">
        <v>1</v>
      </c>
      <c r="AF63" s="328">
        <v>1.127</v>
      </c>
      <c r="AG63" s="330">
        <v>111.53</v>
      </c>
    </row>
    <row r="64" spans="1:33" ht="172.8" x14ac:dyDescent="0.3">
      <c r="A64" s="285"/>
      <c r="B64" s="325"/>
      <c r="C64" s="325" t="s">
        <v>1980</v>
      </c>
      <c r="D64" s="325" t="s">
        <v>3</v>
      </c>
      <c r="E64" s="325" t="s">
        <v>3222</v>
      </c>
      <c r="F64" s="325" t="s">
        <v>2661</v>
      </c>
      <c r="G64" s="325" t="s">
        <v>2646</v>
      </c>
      <c r="H64" s="325">
        <v>125000</v>
      </c>
      <c r="I64" s="326">
        <v>44294</v>
      </c>
      <c r="J64" s="325" t="s">
        <v>25</v>
      </c>
      <c r="K64" s="325" t="s">
        <v>3379</v>
      </c>
      <c r="L64" s="325" t="s">
        <v>3096</v>
      </c>
      <c r="M64" s="325" t="s">
        <v>33</v>
      </c>
      <c r="N64" s="325" t="s">
        <v>3097</v>
      </c>
      <c r="O64" s="325" t="s">
        <v>3380</v>
      </c>
      <c r="P64" s="325" t="s">
        <v>3381</v>
      </c>
      <c r="Q64" s="325" t="s">
        <v>3382</v>
      </c>
      <c r="R64" s="325"/>
      <c r="S64" s="325" t="s">
        <v>3383</v>
      </c>
      <c r="T64" s="325" t="s">
        <v>3384</v>
      </c>
      <c r="U64" s="325"/>
      <c r="V64" s="326">
        <v>44483</v>
      </c>
      <c r="W64" s="327">
        <v>34240</v>
      </c>
      <c r="X64" s="328">
        <v>570.66700000000003</v>
      </c>
      <c r="Y64" s="327">
        <v>15.1</v>
      </c>
      <c r="Z64" s="328">
        <v>0.97599999999999998</v>
      </c>
      <c r="AA64" s="327">
        <v>1280</v>
      </c>
      <c r="AB64" s="329">
        <v>180</v>
      </c>
      <c r="AC64" s="328">
        <v>5.2889999999999997</v>
      </c>
      <c r="AD64" s="330">
        <v>105.307</v>
      </c>
      <c r="AE64" s="327">
        <v>1</v>
      </c>
      <c r="AF64" s="328">
        <v>1.0529999999999999</v>
      </c>
      <c r="AG64" s="330">
        <v>104.254</v>
      </c>
    </row>
    <row r="65" spans="1:33" ht="172.8" x14ac:dyDescent="0.3">
      <c r="A65" s="285"/>
      <c r="B65" s="285"/>
      <c r="C65" s="285" t="s">
        <v>3385</v>
      </c>
      <c r="D65" s="285" t="s">
        <v>3</v>
      </c>
      <c r="E65" s="285" t="s">
        <v>2318</v>
      </c>
      <c r="F65" s="285" t="s">
        <v>2661</v>
      </c>
      <c r="G65" s="285" t="s">
        <v>2545</v>
      </c>
      <c r="H65" s="285">
        <v>125000</v>
      </c>
      <c r="I65" s="288">
        <v>44298</v>
      </c>
      <c r="J65" s="285" t="s">
        <v>25</v>
      </c>
      <c r="K65" s="285" t="s">
        <v>3379</v>
      </c>
      <c r="L65" s="285" t="s">
        <v>3096</v>
      </c>
      <c r="M65" s="285" t="s">
        <v>33</v>
      </c>
      <c r="N65" s="324" t="s">
        <v>3097</v>
      </c>
      <c r="O65" s="285" t="s">
        <v>3380</v>
      </c>
      <c r="P65" s="285" t="s">
        <v>3386</v>
      </c>
      <c r="Q65" s="285" t="s">
        <v>3382</v>
      </c>
      <c r="R65" s="285"/>
      <c r="S65" s="285" t="s">
        <v>3383</v>
      </c>
      <c r="T65" s="285" t="s">
        <v>3384</v>
      </c>
      <c r="U65" s="285"/>
      <c r="V65" s="288">
        <v>44463</v>
      </c>
      <c r="W65" s="192">
        <v>27600</v>
      </c>
      <c r="X65" s="190">
        <v>460</v>
      </c>
      <c r="Y65" s="192">
        <v>15.6</v>
      </c>
      <c r="Z65" s="190">
        <v>0.97</v>
      </c>
      <c r="AA65" s="192">
        <v>564</v>
      </c>
      <c r="AB65" s="193">
        <v>396</v>
      </c>
      <c r="AC65" s="190">
        <v>5.1269999999999998</v>
      </c>
      <c r="AD65" s="194">
        <v>87.028999999999996</v>
      </c>
      <c r="AE65" s="192">
        <v>2.2000000000000002</v>
      </c>
      <c r="AF65" s="190">
        <v>1.915</v>
      </c>
      <c r="AG65" s="194">
        <v>85.114000000000004</v>
      </c>
    </row>
    <row r="66" spans="1:33" ht="93.6" x14ac:dyDescent="0.3">
      <c r="A66" s="285"/>
      <c r="B66" s="285"/>
      <c r="C66" s="286" t="s">
        <v>2810</v>
      </c>
      <c r="D66" s="286" t="s">
        <v>577</v>
      </c>
      <c r="E66" s="286" t="s">
        <v>2318</v>
      </c>
      <c r="F66" s="286" t="s">
        <v>2311</v>
      </c>
      <c r="G66" s="286" t="s">
        <v>2393</v>
      </c>
      <c r="H66" s="285">
        <v>140000</v>
      </c>
      <c r="I66" s="288">
        <v>44296</v>
      </c>
      <c r="J66" s="286" t="s">
        <v>148</v>
      </c>
      <c r="K66" s="286"/>
      <c r="L66" s="286" t="s">
        <v>3170</v>
      </c>
      <c r="M66" s="285" t="s">
        <v>32</v>
      </c>
      <c r="N66" s="285"/>
      <c r="O66" s="285"/>
      <c r="P66" s="285" t="s">
        <v>3171</v>
      </c>
      <c r="Q66" s="285" t="s">
        <v>3387</v>
      </c>
      <c r="R66" s="285"/>
      <c r="S66" s="285" t="s">
        <v>3173</v>
      </c>
      <c r="T66" s="317" t="s">
        <v>3388</v>
      </c>
      <c r="U66" s="285" t="s">
        <v>3146</v>
      </c>
      <c r="V66" s="288">
        <v>44487</v>
      </c>
      <c r="W66" s="192">
        <v>27560</v>
      </c>
      <c r="X66" s="190">
        <v>459.33300000000003</v>
      </c>
      <c r="Y66" s="191">
        <v>12.8</v>
      </c>
      <c r="Z66" s="190">
        <v>1.002</v>
      </c>
      <c r="AA66" s="192">
        <v>471</v>
      </c>
      <c r="AB66" s="193">
        <v>470</v>
      </c>
      <c r="AC66" s="190">
        <v>5.0819999999999999</v>
      </c>
      <c r="AD66" s="194">
        <v>90.564999999999998</v>
      </c>
      <c r="AE66" s="191">
        <v>0.5</v>
      </c>
      <c r="AF66" s="190">
        <v>0.45300000000000001</v>
      </c>
      <c r="AG66" s="194">
        <v>90.111999999999995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3"/>
  <sheetViews>
    <sheetView workbookViewId="0"/>
  </sheetViews>
  <sheetFormatPr defaultColWidth="11" defaultRowHeight="15.6" x14ac:dyDescent="0.3"/>
  <cols>
    <col min="1" max="1" width="6.3984375" customWidth="1"/>
    <col min="2" max="2" width="22.69921875" bestFit="1" customWidth="1"/>
    <col min="3" max="3" width="11.19921875" bestFit="1" customWidth="1"/>
    <col min="4" max="4" width="19.5" bestFit="1" customWidth="1"/>
    <col min="5" max="5" width="15.69921875" bestFit="1" customWidth="1"/>
    <col min="6" max="6" width="10.59765625" bestFit="1" customWidth="1"/>
    <col min="7" max="7" width="19" style="1" bestFit="1" customWidth="1"/>
    <col min="8" max="8" width="14.09765625" style="1" bestFit="1" customWidth="1"/>
    <col min="9" max="9" width="25.69921875" bestFit="1" customWidth="1"/>
    <col min="10" max="10" width="34.09765625" bestFit="1" customWidth="1"/>
    <col min="11" max="11" width="49.59765625" bestFit="1" customWidth="1"/>
    <col min="12" max="12" width="36.8984375" bestFit="1" customWidth="1"/>
    <col min="13" max="13" width="54.69921875" bestFit="1" customWidth="1"/>
    <col min="14" max="14" width="33.8984375" bestFit="1" customWidth="1"/>
    <col min="15" max="15" width="58.3984375" bestFit="1" customWidth="1"/>
    <col min="16" max="16" width="30.69921875" bestFit="1" customWidth="1"/>
    <col min="17" max="17" width="39.5" bestFit="1" customWidth="1"/>
    <col min="18" max="18" width="29.8984375" bestFit="1" customWidth="1"/>
    <col min="19" max="19" width="13.3984375" bestFit="1" customWidth="1"/>
    <col min="20" max="20" width="14.19921875" style="1" bestFit="1" customWidth="1"/>
    <col min="21" max="21" width="12" style="1" bestFit="1" customWidth="1"/>
    <col min="22" max="22" width="13.3984375" style="3" customWidth="1"/>
    <col min="23" max="23" width="11.8984375" style="1" customWidth="1"/>
    <col min="24" max="24" width="11.09765625" style="3" bestFit="1" customWidth="1"/>
    <col min="25" max="26" width="10.8984375" style="3" customWidth="1"/>
    <col min="27" max="27" width="11" style="3"/>
    <col min="28" max="28" width="12.3984375" style="3" bestFit="1" customWidth="1"/>
    <col min="29" max="29" width="15.59765625" style="1" bestFit="1" customWidth="1"/>
    <col min="30" max="30" width="11" style="1"/>
    <col min="31" max="31" width="17.5" style="4" bestFit="1" customWidth="1"/>
  </cols>
  <sheetData>
    <row r="1" spans="1:33" ht="18" x14ac:dyDescent="0.35">
      <c r="A1" s="118" t="s">
        <v>47</v>
      </c>
      <c r="B1" s="119" t="s">
        <v>0</v>
      </c>
      <c r="C1" s="120" t="s">
        <v>1</v>
      </c>
      <c r="D1" s="121" t="s">
        <v>4</v>
      </c>
      <c r="E1" s="122" t="s">
        <v>6</v>
      </c>
      <c r="F1" s="123" t="s">
        <v>14</v>
      </c>
      <c r="G1" s="124" t="s">
        <v>8</v>
      </c>
      <c r="H1" s="125" t="s">
        <v>9</v>
      </c>
      <c r="I1" s="126" t="s">
        <v>10</v>
      </c>
      <c r="J1" s="127" t="s">
        <v>48</v>
      </c>
      <c r="K1" s="118" t="s">
        <v>49</v>
      </c>
      <c r="L1" s="128" t="s">
        <v>50</v>
      </c>
      <c r="M1" s="129" t="s">
        <v>53</v>
      </c>
      <c r="N1" s="130" t="s">
        <v>54</v>
      </c>
      <c r="O1" s="131" t="s">
        <v>55</v>
      </c>
      <c r="P1" s="126" t="s">
        <v>52</v>
      </c>
      <c r="Q1" s="121" t="s">
        <v>51</v>
      </c>
      <c r="R1" s="132" t="s">
        <v>58</v>
      </c>
      <c r="S1" s="129" t="s">
        <v>12</v>
      </c>
      <c r="T1" s="133" t="s">
        <v>16</v>
      </c>
      <c r="U1" s="134" t="s">
        <v>19</v>
      </c>
      <c r="V1" s="135" t="s">
        <v>18</v>
      </c>
      <c r="W1" s="136" t="s">
        <v>20</v>
      </c>
      <c r="X1" s="137" t="s">
        <v>46</v>
      </c>
      <c r="Y1" s="137" t="s">
        <v>119</v>
      </c>
      <c r="Z1" s="137" t="s">
        <v>120</v>
      </c>
      <c r="AA1" s="138" t="s">
        <v>21</v>
      </c>
      <c r="AB1" s="139" t="s">
        <v>77</v>
      </c>
      <c r="AC1" s="140" t="s">
        <v>17</v>
      </c>
      <c r="AD1" s="141" t="s">
        <v>22</v>
      </c>
      <c r="AE1" s="142" t="s">
        <v>76</v>
      </c>
    </row>
    <row r="2" spans="1:33" ht="18" x14ac:dyDescent="0.35">
      <c r="A2" s="143">
        <v>1</v>
      </c>
      <c r="B2" s="144" t="s">
        <v>78</v>
      </c>
      <c r="C2" s="145" t="s">
        <v>79</v>
      </c>
      <c r="D2" s="145" t="s">
        <v>5</v>
      </c>
      <c r="E2" s="145" t="s">
        <v>80</v>
      </c>
      <c r="F2" s="145" t="s">
        <v>15</v>
      </c>
      <c r="G2" s="146">
        <v>139000</v>
      </c>
      <c r="H2" s="147">
        <v>41000</v>
      </c>
      <c r="I2" s="145" t="s">
        <v>81</v>
      </c>
      <c r="J2" s="145" t="s">
        <v>59</v>
      </c>
      <c r="K2" s="145" t="s">
        <v>82</v>
      </c>
      <c r="L2" s="145" t="s">
        <v>83</v>
      </c>
      <c r="M2" s="145" t="s">
        <v>84</v>
      </c>
      <c r="N2" s="145" t="s">
        <v>57</v>
      </c>
      <c r="O2" s="145" t="s">
        <v>85</v>
      </c>
      <c r="P2" s="145" t="s">
        <v>86</v>
      </c>
      <c r="Q2" s="145" t="s">
        <v>56</v>
      </c>
      <c r="R2" s="145" t="s">
        <v>66</v>
      </c>
      <c r="S2" s="145" t="s">
        <v>32</v>
      </c>
      <c r="T2" s="147">
        <v>41144</v>
      </c>
      <c r="U2" s="143">
        <v>28180</v>
      </c>
      <c r="V2" s="28">
        <f t="shared" ref="V2:V16" si="0">(U2/60)</f>
        <v>469.66666666666669</v>
      </c>
      <c r="W2" s="143">
        <v>9.9</v>
      </c>
      <c r="X2" s="28">
        <v>1.0349999999999999</v>
      </c>
      <c r="Y2" s="28">
        <v>525</v>
      </c>
      <c r="Z2" s="28">
        <v>425</v>
      </c>
      <c r="AA2" s="28">
        <f t="shared" ref="AA2:AA16" si="1">(Y2*Z2)/43560</f>
        <v>5.122245179063361</v>
      </c>
      <c r="AB2" s="28">
        <f t="shared" ref="AB2:AB16" si="2">(V2*X2)/AA2</f>
        <v>94.900767731092429</v>
      </c>
      <c r="AC2" s="143">
        <v>0.7</v>
      </c>
      <c r="AD2" s="148"/>
      <c r="AE2" s="149">
        <v>94.900999999999996</v>
      </c>
    </row>
    <row r="3" spans="1:33" ht="18" x14ac:dyDescent="0.35">
      <c r="A3" s="143">
        <v>2</v>
      </c>
      <c r="B3" s="144" t="s">
        <v>2</v>
      </c>
      <c r="C3" s="145" t="s">
        <v>3</v>
      </c>
      <c r="D3" s="145" t="s">
        <v>5</v>
      </c>
      <c r="E3" s="145" t="s">
        <v>13</v>
      </c>
      <c r="F3" s="145" t="s">
        <v>15</v>
      </c>
      <c r="G3" s="150">
        <v>134000</v>
      </c>
      <c r="H3" s="147">
        <v>41009</v>
      </c>
      <c r="I3" s="145" t="s">
        <v>45</v>
      </c>
      <c r="J3" s="145" t="s">
        <v>59</v>
      </c>
      <c r="K3" s="151" t="s">
        <v>87</v>
      </c>
      <c r="L3" s="145" t="s">
        <v>57</v>
      </c>
      <c r="M3" s="145" t="s">
        <v>88</v>
      </c>
      <c r="N3" s="145" t="s">
        <v>68</v>
      </c>
      <c r="O3" s="145" t="s">
        <v>89</v>
      </c>
      <c r="P3" s="145" t="s">
        <v>60</v>
      </c>
      <c r="Q3" s="145" t="s">
        <v>63</v>
      </c>
      <c r="R3" s="145" t="s">
        <v>90</v>
      </c>
      <c r="S3" s="145" t="s">
        <v>91</v>
      </c>
      <c r="T3" s="147">
        <v>41163</v>
      </c>
      <c r="U3" s="143">
        <v>31280</v>
      </c>
      <c r="V3" s="28">
        <f t="shared" si="0"/>
        <v>521.33333333333337</v>
      </c>
      <c r="W3" s="143">
        <v>13.7</v>
      </c>
      <c r="X3" s="28">
        <f>(100-W3)/87</f>
        <v>0.99195402298850577</v>
      </c>
      <c r="Y3" s="28">
        <v>1116.5999999999999</v>
      </c>
      <c r="Z3" s="28">
        <v>215.6</v>
      </c>
      <c r="AA3" s="28">
        <f t="shared" si="1"/>
        <v>5.5266060606060599</v>
      </c>
      <c r="AB3" s="28">
        <f t="shared" si="2"/>
        <v>93.572563639771559</v>
      </c>
      <c r="AC3" s="143">
        <v>1</v>
      </c>
      <c r="AD3" s="148"/>
      <c r="AE3" s="149">
        <v>93.572999999999993</v>
      </c>
    </row>
    <row r="4" spans="1:33" ht="18" x14ac:dyDescent="0.35">
      <c r="A4" s="143">
        <v>3</v>
      </c>
      <c r="B4" s="144" t="s">
        <v>26</v>
      </c>
      <c r="C4" s="145" t="s">
        <v>27</v>
      </c>
      <c r="D4" s="145" t="s">
        <v>5</v>
      </c>
      <c r="E4" s="145" t="s">
        <v>13</v>
      </c>
      <c r="F4" s="145" t="s">
        <v>15</v>
      </c>
      <c r="G4" s="146">
        <v>36000</v>
      </c>
      <c r="H4" s="147">
        <v>41000</v>
      </c>
      <c r="I4" s="145" t="s">
        <v>45</v>
      </c>
      <c r="J4" s="145" t="s">
        <v>59</v>
      </c>
      <c r="K4" s="145" t="s">
        <v>112</v>
      </c>
      <c r="L4" s="145" t="s">
        <v>57</v>
      </c>
      <c r="M4" s="145" t="s">
        <v>92</v>
      </c>
      <c r="N4" s="145" t="s">
        <v>57</v>
      </c>
      <c r="O4" s="145" t="s">
        <v>69</v>
      </c>
      <c r="P4" s="145" t="s">
        <v>57</v>
      </c>
      <c r="Q4" s="145" t="s">
        <v>102</v>
      </c>
      <c r="R4" s="145" t="s">
        <v>93</v>
      </c>
      <c r="S4" s="145" t="s">
        <v>36</v>
      </c>
      <c r="T4" s="147">
        <v>41130</v>
      </c>
      <c r="U4" s="143">
        <v>34540</v>
      </c>
      <c r="V4" s="28">
        <f t="shared" si="0"/>
        <v>575.66666666666663</v>
      </c>
      <c r="W4" s="143">
        <v>11.4</v>
      </c>
      <c r="X4" s="28">
        <v>1.0183</v>
      </c>
      <c r="Y4" s="28">
        <v>1134.846</v>
      </c>
      <c r="Z4" s="28">
        <v>243.83099999999999</v>
      </c>
      <c r="AA4" s="28">
        <f t="shared" si="1"/>
        <v>6.3524020896694209</v>
      </c>
      <c r="AB4" s="28">
        <f t="shared" si="2"/>
        <v>92.280267903691936</v>
      </c>
      <c r="AC4" s="143">
        <v>0.7</v>
      </c>
      <c r="AD4" s="148"/>
      <c r="AE4" s="149">
        <v>92.28</v>
      </c>
    </row>
    <row r="5" spans="1:33" ht="18" x14ac:dyDescent="0.35">
      <c r="A5" s="143">
        <v>4</v>
      </c>
      <c r="B5" s="144" t="s">
        <v>94</v>
      </c>
      <c r="C5" s="145" t="s">
        <v>23</v>
      </c>
      <c r="D5" s="145" t="s">
        <v>5</v>
      </c>
      <c r="E5" s="145" t="s">
        <v>24</v>
      </c>
      <c r="F5" s="145" t="s">
        <v>15</v>
      </c>
      <c r="G5" s="146">
        <v>120000</v>
      </c>
      <c r="H5" s="147">
        <v>41007</v>
      </c>
      <c r="I5" s="145" t="s">
        <v>95</v>
      </c>
      <c r="J5" s="145" t="s">
        <v>59</v>
      </c>
      <c r="K5" s="145" t="s">
        <v>96</v>
      </c>
      <c r="L5" s="145" t="s">
        <v>97</v>
      </c>
      <c r="M5" s="145" t="s">
        <v>98</v>
      </c>
      <c r="N5" s="145" t="s">
        <v>61</v>
      </c>
      <c r="O5" s="145" t="s">
        <v>99</v>
      </c>
      <c r="P5" s="145" t="s">
        <v>100</v>
      </c>
      <c r="Q5" s="145" t="s">
        <v>103</v>
      </c>
      <c r="R5" s="145" t="s">
        <v>101</v>
      </c>
      <c r="S5" s="145" t="s">
        <v>36</v>
      </c>
      <c r="T5" s="147">
        <v>41159</v>
      </c>
      <c r="U5" s="143">
        <v>27520</v>
      </c>
      <c r="V5" s="28">
        <f t="shared" si="0"/>
        <v>458.66666666666669</v>
      </c>
      <c r="W5" s="143">
        <v>10.8</v>
      </c>
      <c r="X5" s="28">
        <f t="shared" ref="X5:X16" si="3">(100-W5)/87</f>
        <v>1.0252873563218392</v>
      </c>
      <c r="Y5" s="28">
        <v>335.666</v>
      </c>
      <c r="Z5" s="28">
        <v>661</v>
      </c>
      <c r="AA5" s="28">
        <f t="shared" si="1"/>
        <v>5.0935543158861343</v>
      </c>
      <c r="AB5" s="28">
        <f t="shared" si="2"/>
        <v>92.325536341670315</v>
      </c>
      <c r="AC5" s="143">
        <v>1.3</v>
      </c>
      <c r="AD5" s="148">
        <f>AB5*(AC5-1)/100</f>
        <v>0.27697660902501098</v>
      </c>
      <c r="AE5" s="149">
        <f>(AB5-AD5)</f>
        <v>92.048559732645302</v>
      </c>
    </row>
    <row r="6" spans="1:33" ht="18" x14ac:dyDescent="0.35">
      <c r="A6" s="143">
        <v>5</v>
      </c>
      <c r="B6" s="144" t="s">
        <v>104</v>
      </c>
      <c r="C6" s="145" t="s">
        <v>27</v>
      </c>
      <c r="D6" s="145" t="s">
        <v>5</v>
      </c>
      <c r="E6" s="145" t="s">
        <v>105</v>
      </c>
      <c r="F6" s="145" t="s">
        <v>15</v>
      </c>
      <c r="G6" s="146">
        <v>154000</v>
      </c>
      <c r="H6" s="147">
        <v>41022</v>
      </c>
      <c r="I6" s="145" t="s">
        <v>31</v>
      </c>
      <c r="J6" s="145" t="s">
        <v>106</v>
      </c>
      <c r="K6" s="145" t="s">
        <v>107</v>
      </c>
      <c r="L6" s="145" t="s">
        <v>108</v>
      </c>
      <c r="M6" s="145" t="s">
        <v>109</v>
      </c>
      <c r="N6" s="145" t="s">
        <v>57</v>
      </c>
      <c r="O6" s="145" t="s">
        <v>110</v>
      </c>
      <c r="P6" s="145" t="s">
        <v>111</v>
      </c>
      <c r="Q6" s="145" t="s">
        <v>65</v>
      </c>
      <c r="R6" s="145" t="s">
        <v>11</v>
      </c>
      <c r="S6" s="145" t="s">
        <v>91</v>
      </c>
      <c r="T6" s="147">
        <v>41142</v>
      </c>
      <c r="U6" s="143">
        <v>28500</v>
      </c>
      <c r="V6" s="28">
        <f t="shared" si="0"/>
        <v>475</v>
      </c>
      <c r="W6" s="143">
        <v>12</v>
      </c>
      <c r="X6" s="28">
        <f t="shared" si="3"/>
        <v>1.0114942528735633</v>
      </c>
      <c r="Y6" s="28">
        <v>1101</v>
      </c>
      <c r="Z6" s="28">
        <v>209</v>
      </c>
      <c r="AA6" s="28">
        <f t="shared" si="1"/>
        <v>5.2825757575757573</v>
      </c>
      <c r="AB6" s="28">
        <f t="shared" si="2"/>
        <v>90.951799304707336</v>
      </c>
      <c r="AC6" s="143">
        <v>1</v>
      </c>
      <c r="AD6" s="148"/>
      <c r="AE6" s="149">
        <v>90.951999999999998</v>
      </c>
      <c r="AG6" s="2"/>
    </row>
    <row r="7" spans="1:33" ht="18" x14ac:dyDescent="0.35">
      <c r="A7" s="143">
        <v>6</v>
      </c>
      <c r="B7" s="144" t="s">
        <v>28</v>
      </c>
      <c r="C7" s="145" t="s">
        <v>27</v>
      </c>
      <c r="D7" s="145" t="s">
        <v>5</v>
      </c>
      <c r="E7" s="145" t="s">
        <v>13</v>
      </c>
      <c r="F7" s="145" t="s">
        <v>15</v>
      </c>
      <c r="G7" s="146">
        <v>36000</v>
      </c>
      <c r="H7" s="147">
        <v>41001</v>
      </c>
      <c r="I7" s="145" t="s">
        <v>45</v>
      </c>
      <c r="J7" s="145" t="s">
        <v>59</v>
      </c>
      <c r="K7" s="145" t="s">
        <v>112</v>
      </c>
      <c r="L7" s="145" t="s">
        <v>57</v>
      </c>
      <c r="M7" s="145" t="s">
        <v>92</v>
      </c>
      <c r="N7" s="145" t="s">
        <v>57</v>
      </c>
      <c r="O7" s="145" t="s">
        <v>69</v>
      </c>
      <c r="P7" s="145" t="s">
        <v>57</v>
      </c>
      <c r="Q7" s="145" t="s">
        <v>102</v>
      </c>
      <c r="R7" s="145" t="s">
        <v>93</v>
      </c>
      <c r="S7" s="145" t="s">
        <v>36</v>
      </c>
      <c r="T7" s="147">
        <v>41131</v>
      </c>
      <c r="U7" s="143">
        <v>31940</v>
      </c>
      <c r="V7" s="28">
        <f t="shared" si="0"/>
        <v>532.33333333333337</v>
      </c>
      <c r="W7" s="143">
        <v>15</v>
      </c>
      <c r="X7" s="28">
        <f t="shared" si="3"/>
        <v>0.97701149425287359</v>
      </c>
      <c r="Y7" s="28">
        <v>1808.25</v>
      </c>
      <c r="Z7" s="28">
        <v>139.34800000000001</v>
      </c>
      <c r="AA7" s="28">
        <f t="shared" si="1"/>
        <v>5.7845734848484858</v>
      </c>
      <c r="AB7" s="28">
        <f t="shared" si="2"/>
        <v>89.910826926634826</v>
      </c>
      <c r="AC7" s="143">
        <v>1.1000000000000001</v>
      </c>
      <c r="AD7" s="148">
        <f>AB7*(AC7-1)/100</f>
        <v>8.9910826926634893E-2</v>
      </c>
      <c r="AE7" s="149">
        <f>(AB7-AD7)</f>
        <v>89.820916099708185</v>
      </c>
    </row>
    <row r="8" spans="1:33" ht="18" x14ac:dyDescent="0.35">
      <c r="A8" s="143">
        <v>7</v>
      </c>
      <c r="B8" s="144" t="s">
        <v>113</v>
      </c>
      <c r="C8" s="145" t="s">
        <v>39</v>
      </c>
      <c r="D8" s="145" t="s">
        <v>5</v>
      </c>
      <c r="E8" s="145" t="s">
        <v>30</v>
      </c>
      <c r="F8" s="145" t="s">
        <v>15</v>
      </c>
      <c r="G8" s="146">
        <v>180000</v>
      </c>
      <c r="H8" s="147">
        <v>41023</v>
      </c>
      <c r="I8" s="145" t="s">
        <v>31</v>
      </c>
      <c r="J8" s="145" t="s">
        <v>60</v>
      </c>
      <c r="K8" s="145" t="s">
        <v>114</v>
      </c>
      <c r="L8" s="145" t="s">
        <v>57</v>
      </c>
      <c r="M8" s="145" t="s">
        <v>57</v>
      </c>
      <c r="N8" s="145" t="s">
        <v>57</v>
      </c>
      <c r="O8" s="145" t="s">
        <v>115</v>
      </c>
      <c r="P8" s="145" t="s">
        <v>72</v>
      </c>
      <c r="Q8" s="145" t="s">
        <v>73</v>
      </c>
      <c r="R8" s="145" t="s">
        <v>66</v>
      </c>
      <c r="S8" s="145" t="s">
        <v>32</v>
      </c>
      <c r="T8" s="147">
        <v>41162</v>
      </c>
      <c r="U8" s="143">
        <v>29260</v>
      </c>
      <c r="V8" s="28">
        <f t="shared" si="0"/>
        <v>487.66666666666669</v>
      </c>
      <c r="W8" s="143">
        <v>10.8</v>
      </c>
      <c r="X8" s="28">
        <f t="shared" si="3"/>
        <v>1.0252873563218392</v>
      </c>
      <c r="Y8" s="28">
        <v>558</v>
      </c>
      <c r="Z8" s="28">
        <v>435</v>
      </c>
      <c r="AA8" s="28">
        <f t="shared" si="1"/>
        <v>5.5723140495867769</v>
      </c>
      <c r="AB8" s="28">
        <f t="shared" si="2"/>
        <v>89.729053851519438</v>
      </c>
      <c r="AC8" s="143">
        <v>1</v>
      </c>
      <c r="AD8" s="148"/>
      <c r="AE8" s="149">
        <v>89.728999999999999</v>
      </c>
    </row>
    <row r="9" spans="1:33" ht="18" x14ac:dyDescent="0.35">
      <c r="A9" s="143">
        <v>8</v>
      </c>
      <c r="B9" s="144" t="s">
        <v>116</v>
      </c>
      <c r="C9" s="145" t="s">
        <v>27</v>
      </c>
      <c r="D9" s="145" t="s">
        <v>5</v>
      </c>
      <c r="E9" s="145" t="s">
        <v>7</v>
      </c>
      <c r="F9" s="145" t="s">
        <v>15</v>
      </c>
      <c r="G9" s="146">
        <v>160000</v>
      </c>
      <c r="H9" s="147">
        <v>41014</v>
      </c>
      <c r="I9" s="145" t="s">
        <v>117</v>
      </c>
      <c r="J9" s="145" t="s">
        <v>75</v>
      </c>
      <c r="K9" s="145" t="s">
        <v>118</v>
      </c>
      <c r="L9" s="145" t="s">
        <v>57</v>
      </c>
      <c r="M9" s="145" t="s">
        <v>57</v>
      </c>
      <c r="N9" s="145" t="s">
        <v>57</v>
      </c>
      <c r="O9" s="145" t="s">
        <v>57</v>
      </c>
      <c r="P9" s="145" t="s">
        <v>111</v>
      </c>
      <c r="Q9" s="145" t="s">
        <v>57</v>
      </c>
      <c r="R9" s="145" t="s">
        <v>11</v>
      </c>
      <c r="S9" s="145" t="s">
        <v>36</v>
      </c>
      <c r="T9" s="147">
        <v>41145</v>
      </c>
      <c r="U9" s="143">
        <v>31860</v>
      </c>
      <c r="V9" s="28">
        <f t="shared" si="0"/>
        <v>531</v>
      </c>
      <c r="W9" s="143">
        <v>11.5</v>
      </c>
      <c r="X9" s="28">
        <f t="shared" si="3"/>
        <v>1.0172413793103448</v>
      </c>
      <c r="Y9" s="28">
        <v>1846.3779999999999</v>
      </c>
      <c r="Z9" s="28">
        <v>143.029</v>
      </c>
      <c r="AA9" s="28">
        <f t="shared" si="1"/>
        <v>6.0625711423783288</v>
      </c>
      <c r="AB9" s="28">
        <f t="shared" si="2"/>
        <v>89.096714863768469</v>
      </c>
      <c r="AC9" s="143">
        <v>0.9</v>
      </c>
      <c r="AD9" s="148"/>
      <c r="AE9" s="149">
        <v>89.096999999999994</v>
      </c>
    </row>
    <row r="10" spans="1:33" ht="18" x14ac:dyDescent="0.35">
      <c r="A10" s="143">
        <v>10</v>
      </c>
      <c r="B10" s="144" t="s">
        <v>128</v>
      </c>
      <c r="C10" s="145" t="s">
        <v>129</v>
      </c>
      <c r="D10" s="145" t="s">
        <v>5</v>
      </c>
      <c r="E10" s="145" t="s">
        <v>130</v>
      </c>
      <c r="F10" s="145" t="s">
        <v>15</v>
      </c>
      <c r="G10" s="146">
        <v>147368</v>
      </c>
      <c r="H10" s="147">
        <v>41025</v>
      </c>
      <c r="I10" s="145" t="s">
        <v>131</v>
      </c>
      <c r="J10" s="152"/>
      <c r="K10" s="152"/>
      <c r="L10" s="152"/>
      <c r="M10" s="152"/>
      <c r="N10" s="152"/>
      <c r="O10" s="152"/>
      <c r="P10" s="152"/>
      <c r="Q10" s="152"/>
      <c r="R10" s="145" t="s">
        <v>11</v>
      </c>
      <c r="S10" s="145" t="s">
        <v>32</v>
      </c>
      <c r="T10" s="147">
        <v>41185</v>
      </c>
      <c r="U10" s="143">
        <v>28640</v>
      </c>
      <c r="V10" s="28">
        <f t="shared" si="0"/>
        <v>477.33333333333331</v>
      </c>
      <c r="W10" s="143">
        <v>12.3</v>
      </c>
      <c r="X10" s="28">
        <f t="shared" si="3"/>
        <v>1.0080459770114942</v>
      </c>
      <c r="Y10" s="28">
        <v>600</v>
      </c>
      <c r="Z10" s="28">
        <v>396</v>
      </c>
      <c r="AA10" s="28">
        <f t="shared" si="1"/>
        <v>5.4545454545454541</v>
      </c>
      <c r="AB10" s="28">
        <f t="shared" si="2"/>
        <v>88.215223499361443</v>
      </c>
      <c r="AC10" s="143">
        <v>0.04</v>
      </c>
      <c r="AD10" s="148"/>
      <c r="AE10" s="149">
        <v>88.215000000000003</v>
      </c>
    </row>
    <row r="11" spans="1:33" ht="18" x14ac:dyDescent="0.35">
      <c r="A11" s="143">
        <v>9</v>
      </c>
      <c r="B11" s="144" t="s">
        <v>251</v>
      </c>
      <c r="C11" s="145" t="s">
        <v>121</v>
      </c>
      <c r="D11" s="145" t="s">
        <v>5</v>
      </c>
      <c r="E11" s="145" t="s">
        <v>122</v>
      </c>
      <c r="F11" s="145" t="s">
        <v>123</v>
      </c>
      <c r="G11" s="146">
        <v>155000</v>
      </c>
      <c r="H11" s="147">
        <v>41018</v>
      </c>
      <c r="I11" s="145" t="s">
        <v>124</v>
      </c>
      <c r="J11" s="145" t="s">
        <v>59</v>
      </c>
      <c r="K11" s="145" t="s">
        <v>57</v>
      </c>
      <c r="L11" s="153" t="s">
        <v>641</v>
      </c>
      <c r="M11" s="145" t="s">
        <v>125</v>
      </c>
      <c r="N11" s="145" t="s">
        <v>57</v>
      </c>
      <c r="O11" s="153" t="s">
        <v>1020</v>
      </c>
      <c r="P11" s="145" t="s">
        <v>642</v>
      </c>
      <c r="Q11" s="145" t="s">
        <v>126</v>
      </c>
      <c r="R11" s="145" t="s">
        <v>127</v>
      </c>
      <c r="S11" s="145" t="s">
        <v>36</v>
      </c>
      <c r="T11" s="147">
        <v>41154</v>
      </c>
      <c r="U11" s="143">
        <v>26440</v>
      </c>
      <c r="V11" s="28">
        <f t="shared" si="0"/>
        <v>440.66666666666669</v>
      </c>
      <c r="W11" s="143">
        <v>13</v>
      </c>
      <c r="X11" s="28">
        <f t="shared" si="3"/>
        <v>1</v>
      </c>
      <c r="Y11" s="28">
        <v>450</v>
      </c>
      <c r="Z11" s="28">
        <v>485</v>
      </c>
      <c r="AA11" s="28">
        <f t="shared" si="1"/>
        <v>5.0103305785123968</v>
      </c>
      <c r="AB11" s="28">
        <f t="shared" si="2"/>
        <v>87.951615120274909</v>
      </c>
      <c r="AC11" s="143">
        <v>1.1000000000000001</v>
      </c>
      <c r="AD11" s="148">
        <f>AB11*(AC11-1)/100</f>
        <v>8.7951615120274981E-2</v>
      </c>
      <c r="AE11" s="149">
        <f>(AB11-AD11)</f>
        <v>87.863663505154634</v>
      </c>
    </row>
    <row r="12" spans="1:33" ht="18" x14ac:dyDescent="0.35">
      <c r="A12" s="143">
        <v>11</v>
      </c>
      <c r="B12" s="144" t="s">
        <v>132</v>
      </c>
      <c r="C12" s="145" t="s">
        <v>133</v>
      </c>
      <c r="D12" s="145" t="s">
        <v>5</v>
      </c>
      <c r="E12" s="145" t="s">
        <v>134</v>
      </c>
      <c r="F12" s="145" t="s">
        <v>15</v>
      </c>
      <c r="G12" s="146">
        <v>120000</v>
      </c>
      <c r="H12" s="147">
        <v>41022</v>
      </c>
      <c r="I12" s="145" t="s">
        <v>135</v>
      </c>
      <c r="J12" s="145" t="s">
        <v>136</v>
      </c>
      <c r="K12" s="145" t="s">
        <v>137</v>
      </c>
      <c r="L12" s="145" t="s">
        <v>138</v>
      </c>
      <c r="M12" s="145" t="s">
        <v>139</v>
      </c>
      <c r="N12" s="145" t="s">
        <v>57</v>
      </c>
      <c r="O12" s="145" t="s">
        <v>140</v>
      </c>
      <c r="P12" s="145" t="s">
        <v>141</v>
      </c>
      <c r="Q12" s="145" t="s">
        <v>63</v>
      </c>
      <c r="R12" s="145" t="s">
        <v>142</v>
      </c>
      <c r="S12" s="145" t="s">
        <v>32</v>
      </c>
      <c r="T12" s="147">
        <v>41167</v>
      </c>
      <c r="U12" s="143">
        <v>26400</v>
      </c>
      <c r="V12" s="28">
        <f t="shared" si="0"/>
        <v>440</v>
      </c>
      <c r="W12" s="143">
        <v>12.8</v>
      </c>
      <c r="X12" s="28">
        <f t="shared" si="3"/>
        <v>1.0022988505747126</v>
      </c>
      <c r="Y12" s="28">
        <v>1103</v>
      </c>
      <c r="Z12" s="28">
        <v>200</v>
      </c>
      <c r="AA12" s="28">
        <f t="shared" si="1"/>
        <v>5.0642791551882462</v>
      </c>
      <c r="AB12" s="28">
        <f t="shared" si="2"/>
        <v>87.082777378309927</v>
      </c>
      <c r="AC12" s="143" t="s">
        <v>143</v>
      </c>
      <c r="AD12" s="154"/>
      <c r="AE12" s="149">
        <v>87.082999999999998</v>
      </c>
    </row>
    <row r="13" spans="1:33" ht="18" x14ac:dyDescent="0.35">
      <c r="A13" s="143">
        <v>12</v>
      </c>
      <c r="B13" s="155" t="s">
        <v>144</v>
      </c>
      <c r="C13" s="145" t="s">
        <v>29</v>
      </c>
      <c r="D13" s="145" t="s">
        <v>5</v>
      </c>
      <c r="E13" s="145" t="s">
        <v>134</v>
      </c>
      <c r="F13" s="145" t="s">
        <v>15</v>
      </c>
      <c r="G13" s="146">
        <v>150000</v>
      </c>
      <c r="H13" s="147">
        <v>41009</v>
      </c>
      <c r="I13" s="145" t="s">
        <v>145</v>
      </c>
      <c r="J13" s="145" t="s">
        <v>59</v>
      </c>
      <c r="K13" s="145" t="s">
        <v>57</v>
      </c>
      <c r="L13" s="145" t="s">
        <v>57</v>
      </c>
      <c r="M13" s="145" t="s">
        <v>146</v>
      </c>
      <c r="N13" s="145" t="s">
        <v>64</v>
      </c>
      <c r="O13" s="145" t="s">
        <v>67</v>
      </c>
      <c r="P13" s="145"/>
      <c r="Q13" s="145" t="s">
        <v>65</v>
      </c>
      <c r="R13" s="145" t="s">
        <v>142</v>
      </c>
      <c r="S13" s="145" t="s">
        <v>44</v>
      </c>
      <c r="T13" s="147">
        <v>41145</v>
      </c>
      <c r="U13" s="143">
        <v>26540</v>
      </c>
      <c r="V13" s="28">
        <f t="shared" si="0"/>
        <v>442.33333333333331</v>
      </c>
      <c r="W13" s="143">
        <v>12.5</v>
      </c>
      <c r="X13" s="28">
        <f t="shared" si="3"/>
        <v>1.0057471264367817</v>
      </c>
      <c r="Y13" s="28">
        <v>450</v>
      </c>
      <c r="Z13" s="28">
        <v>495</v>
      </c>
      <c r="AA13" s="28">
        <f t="shared" si="1"/>
        <v>5.1136363636363633</v>
      </c>
      <c r="AB13" s="28">
        <f t="shared" si="2"/>
        <v>86.99787143465305</v>
      </c>
      <c r="AC13" s="143">
        <v>0.5</v>
      </c>
      <c r="AD13" s="154"/>
      <c r="AE13" s="149">
        <v>86.998000000000005</v>
      </c>
    </row>
    <row r="14" spans="1:33" ht="18" x14ac:dyDescent="0.35">
      <c r="A14" s="143">
        <v>13</v>
      </c>
      <c r="B14" s="155" t="s">
        <v>147</v>
      </c>
      <c r="C14" s="145" t="s">
        <v>38</v>
      </c>
      <c r="D14" s="145" t="s">
        <v>5</v>
      </c>
      <c r="E14" s="145" t="s">
        <v>7</v>
      </c>
      <c r="F14" s="145" t="s">
        <v>15</v>
      </c>
      <c r="G14" s="146">
        <v>159174</v>
      </c>
      <c r="H14" s="147">
        <v>41023</v>
      </c>
      <c r="I14" s="145" t="s">
        <v>148</v>
      </c>
      <c r="J14" s="145" t="s">
        <v>60</v>
      </c>
      <c r="K14" s="145" t="s">
        <v>57</v>
      </c>
      <c r="L14" s="145" t="s">
        <v>57</v>
      </c>
      <c r="M14" s="145" t="s">
        <v>60</v>
      </c>
      <c r="N14" s="145" t="s">
        <v>60</v>
      </c>
      <c r="O14" s="145" t="s">
        <v>149</v>
      </c>
      <c r="P14" s="145" t="s">
        <v>57</v>
      </c>
      <c r="Q14" s="145" t="s">
        <v>150</v>
      </c>
      <c r="R14" s="145" t="s">
        <v>11</v>
      </c>
      <c r="S14" s="145" t="s">
        <v>33</v>
      </c>
      <c r="T14" s="147">
        <v>41178</v>
      </c>
      <c r="U14" s="143">
        <v>27420</v>
      </c>
      <c r="V14" s="28">
        <f t="shared" si="0"/>
        <v>457</v>
      </c>
      <c r="W14" s="143">
        <v>13.9</v>
      </c>
      <c r="X14" s="28">
        <f t="shared" si="3"/>
        <v>0.98965517241379308</v>
      </c>
      <c r="Y14" s="28">
        <v>497</v>
      </c>
      <c r="Z14" s="28">
        <v>456.00479999999999</v>
      </c>
      <c r="AA14" s="28">
        <f t="shared" si="1"/>
        <v>5.2028095867768593</v>
      </c>
      <c r="AB14" s="28">
        <f t="shared" si="2"/>
        <v>86.928496276813817</v>
      </c>
      <c r="AC14" s="143">
        <v>1.4</v>
      </c>
      <c r="AD14" s="148">
        <f>AB14*(AC14-1)/100</f>
        <v>0.34771398510725521</v>
      </c>
      <c r="AE14" s="149">
        <f>(AB14-AD14)</f>
        <v>86.580782291706555</v>
      </c>
    </row>
    <row r="15" spans="1:33" ht="18" x14ac:dyDescent="0.35">
      <c r="A15" s="143">
        <v>14</v>
      </c>
      <c r="B15" s="155" t="s">
        <v>151</v>
      </c>
      <c r="C15" s="145" t="s">
        <v>152</v>
      </c>
      <c r="D15" s="145" t="s">
        <v>5</v>
      </c>
      <c r="E15" s="145" t="s">
        <v>7</v>
      </c>
      <c r="F15" s="145" t="s">
        <v>15</v>
      </c>
      <c r="G15" s="146">
        <v>175000</v>
      </c>
      <c r="H15" s="147">
        <v>40997</v>
      </c>
      <c r="I15" s="145" t="s">
        <v>31</v>
      </c>
      <c r="J15" s="145" t="s">
        <v>59</v>
      </c>
      <c r="K15" s="145" t="s">
        <v>118</v>
      </c>
      <c r="L15" s="145" t="s">
        <v>57</v>
      </c>
      <c r="M15" s="145" t="s">
        <v>153</v>
      </c>
      <c r="N15" s="145" t="s">
        <v>57</v>
      </c>
      <c r="O15" s="145" t="s">
        <v>154</v>
      </c>
      <c r="P15" s="156" t="s">
        <v>156</v>
      </c>
      <c r="Q15" s="145" t="s">
        <v>155</v>
      </c>
      <c r="R15" s="145" t="s">
        <v>157</v>
      </c>
      <c r="S15" s="145" t="s">
        <v>158</v>
      </c>
      <c r="T15" s="147">
        <v>41165</v>
      </c>
      <c r="U15" s="143">
        <v>33880</v>
      </c>
      <c r="V15" s="28">
        <f t="shared" si="0"/>
        <v>564.66666666666663</v>
      </c>
      <c r="W15" s="143">
        <v>15.6</v>
      </c>
      <c r="X15" s="28">
        <f t="shared" si="3"/>
        <v>0.97011494252873565</v>
      </c>
      <c r="Y15" s="28">
        <v>1068</v>
      </c>
      <c r="Z15" s="28">
        <v>259</v>
      </c>
      <c r="AA15" s="28">
        <f t="shared" si="1"/>
        <v>6.350137741046832</v>
      </c>
      <c r="AB15" s="28">
        <f t="shared" si="2"/>
        <v>86.264517908066907</v>
      </c>
      <c r="AC15" s="143">
        <v>1.4</v>
      </c>
      <c r="AD15" s="148">
        <f>AB15*(AC15-1)/100</f>
        <v>0.34505807163226754</v>
      </c>
      <c r="AE15" s="149">
        <f>(AB15-AD15)</f>
        <v>85.91945983643464</v>
      </c>
    </row>
    <row r="16" spans="1:33" ht="18" x14ac:dyDescent="0.35">
      <c r="A16" s="143">
        <v>15</v>
      </c>
      <c r="B16" s="155" t="s">
        <v>159</v>
      </c>
      <c r="C16" s="145" t="s">
        <v>43</v>
      </c>
      <c r="D16" s="145" t="s">
        <v>5</v>
      </c>
      <c r="E16" s="145" t="s">
        <v>160</v>
      </c>
      <c r="F16" s="145" t="s">
        <v>15</v>
      </c>
      <c r="G16" s="146">
        <v>140000</v>
      </c>
      <c r="H16" s="147">
        <v>41017</v>
      </c>
      <c r="I16" s="145" t="s">
        <v>161</v>
      </c>
      <c r="J16" s="145" t="s">
        <v>57</v>
      </c>
      <c r="K16" s="145" t="s">
        <v>162</v>
      </c>
      <c r="L16" s="145" t="s">
        <v>57</v>
      </c>
      <c r="M16" s="145" t="s">
        <v>163</v>
      </c>
      <c r="N16" s="145" t="s">
        <v>68</v>
      </c>
      <c r="O16" s="145" t="s">
        <v>67</v>
      </c>
      <c r="P16" s="145" t="s">
        <v>60</v>
      </c>
      <c r="Q16" s="145" t="s">
        <v>60</v>
      </c>
      <c r="R16" s="145" t="s">
        <v>70</v>
      </c>
      <c r="S16" s="145" t="s">
        <v>164</v>
      </c>
      <c r="T16" s="147">
        <v>41162</v>
      </c>
      <c r="U16" s="143">
        <v>24320</v>
      </c>
      <c r="V16" s="28">
        <f t="shared" si="0"/>
        <v>405.33333333333331</v>
      </c>
      <c r="W16" s="143">
        <v>11.2</v>
      </c>
      <c r="X16" s="28">
        <f t="shared" si="3"/>
        <v>1.0206896551724138</v>
      </c>
      <c r="Y16" s="28">
        <v>729</v>
      </c>
      <c r="Z16" s="28">
        <v>300</v>
      </c>
      <c r="AA16" s="28">
        <f t="shared" si="1"/>
        <v>5.0206611570247937</v>
      </c>
      <c r="AB16" s="28">
        <f t="shared" si="2"/>
        <v>82.403398136322778</v>
      </c>
      <c r="AC16" s="143">
        <v>0.5</v>
      </c>
      <c r="AD16" s="154"/>
      <c r="AE16" s="149">
        <v>82.403000000000006</v>
      </c>
    </row>
    <row r="17" spans="1:32" ht="18" x14ac:dyDescent="0.35">
      <c r="A17" s="157"/>
      <c r="B17" s="81"/>
      <c r="C17" s="30"/>
      <c r="D17" s="30"/>
      <c r="E17" s="30"/>
      <c r="F17" s="30"/>
      <c r="G17" s="157"/>
      <c r="H17" s="157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157"/>
      <c r="U17" s="157"/>
      <c r="V17" s="158"/>
      <c r="W17" s="157"/>
      <c r="X17" s="158"/>
      <c r="Y17" s="158"/>
      <c r="Z17" s="158"/>
      <c r="AA17" s="158"/>
      <c r="AB17" s="158"/>
      <c r="AC17" s="157"/>
      <c r="AD17" s="157"/>
      <c r="AE17" s="159"/>
    </row>
    <row r="18" spans="1:32" ht="18" x14ac:dyDescent="0.35">
      <c r="A18" s="157"/>
      <c r="B18" s="81"/>
      <c r="C18" s="30"/>
      <c r="D18" s="30"/>
      <c r="E18" s="30"/>
      <c r="F18" s="30"/>
      <c r="G18" s="157"/>
      <c r="H18" s="157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157"/>
      <c r="U18" s="157"/>
      <c r="V18" s="158"/>
      <c r="W18" s="157"/>
      <c r="X18" s="158"/>
      <c r="Y18" s="158"/>
      <c r="Z18" s="158"/>
      <c r="AA18" s="158"/>
      <c r="AB18" s="158"/>
      <c r="AC18" s="157"/>
      <c r="AD18" s="157"/>
      <c r="AE18" s="159"/>
    </row>
    <row r="19" spans="1:32" ht="18" x14ac:dyDescent="0.35">
      <c r="A19" s="143">
        <v>1</v>
      </c>
      <c r="B19" s="144" t="s">
        <v>165</v>
      </c>
      <c r="C19" s="145" t="s">
        <v>3</v>
      </c>
      <c r="D19" s="145" t="s">
        <v>35</v>
      </c>
      <c r="E19" s="145" t="s">
        <v>166</v>
      </c>
      <c r="F19" s="145" t="s">
        <v>15</v>
      </c>
      <c r="G19" s="146">
        <v>140000</v>
      </c>
      <c r="H19" s="147">
        <v>41060</v>
      </c>
      <c r="I19" s="145" t="s">
        <v>25</v>
      </c>
      <c r="J19" s="145" t="s">
        <v>57</v>
      </c>
      <c r="K19" s="145" t="s">
        <v>167</v>
      </c>
      <c r="L19" s="145" t="s">
        <v>57</v>
      </c>
      <c r="M19" s="145" t="s">
        <v>57</v>
      </c>
      <c r="N19" s="145" t="s">
        <v>168</v>
      </c>
      <c r="O19" s="145" t="s">
        <v>169</v>
      </c>
      <c r="P19" s="145" t="s">
        <v>170</v>
      </c>
      <c r="Q19" s="145" t="s">
        <v>171</v>
      </c>
      <c r="R19" s="145" t="s">
        <v>11</v>
      </c>
      <c r="S19" s="145" t="s">
        <v>40</v>
      </c>
      <c r="T19" s="147">
        <v>41198</v>
      </c>
      <c r="U19" s="143">
        <v>28960</v>
      </c>
      <c r="V19" s="28">
        <f t="shared" ref="V19:V24" si="4">(U19/60)</f>
        <v>482.66666666666669</v>
      </c>
      <c r="W19" s="143">
        <v>14</v>
      </c>
      <c r="X19" s="28">
        <f t="shared" ref="X19:X24" si="5">(100-W19)/87</f>
        <v>0.9885057471264368</v>
      </c>
      <c r="Y19" s="28">
        <v>601.4</v>
      </c>
      <c r="Z19" s="28">
        <v>373.8</v>
      </c>
      <c r="AA19" s="28">
        <f>(Y19*Z19)/43560</f>
        <v>5.1607741046831954</v>
      </c>
      <c r="AB19" s="28">
        <f>(V19*X19)/AA19</f>
        <v>92.45100914480912</v>
      </c>
      <c r="AC19" s="143">
        <v>1.5</v>
      </c>
      <c r="AD19" s="148">
        <f>AB19*(AC19-1)/100</f>
        <v>0.46225504572404558</v>
      </c>
      <c r="AE19" s="149">
        <f>(AB19-AD19)</f>
        <v>91.988754099085071</v>
      </c>
    </row>
    <row r="20" spans="1:32" ht="18" x14ac:dyDescent="0.35">
      <c r="A20" s="143">
        <v>2</v>
      </c>
      <c r="B20" s="144" t="s">
        <v>37</v>
      </c>
      <c r="C20" s="145" t="s">
        <v>38</v>
      </c>
      <c r="D20" s="145" t="s">
        <v>35</v>
      </c>
      <c r="E20" s="145" t="s">
        <v>7</v>
      </c>
      <c r="F20" s="145" t="s">
        <v>15</v>
      </c>
      <c r="G20" s="146">
        <v>160000</v>
      </c>
      <c r="H20" s="147">
        <v>41041</v>
      </c>
      <c r="I20" s="145" t="s">
        <v>31</v>
      </c>
      <c r="J20" s="145" t="s">
        <v>172</v>
      </c>
      <c r="K20" s="145" t="s">
        <v>173</v>
      </c>
      <c r="L20" s="145" t="s">
        <v>57</v>
      </c>
      <c r="M20" s="145" t="s">
        <v>69</v>
      </c>
      <c r="N20" s="145" t="s">
        <v>68</v>
      </c>
      <c r="O20" s="145" t="s">
        <v>69</v>
      </c>
      <c r="P20" s="145" t="s">
        <v>57</v>
      </c>
      <c r="Q20" s="145" t="s">
        <v>63</v>
      </c>
      <c r="R20" s="145" t="s">
        <v>174</v>
      </c>
      <c r="S20" s="145" t="s">
        <v>32</v>
      </c>
      <c r="T20" s="147">
        <v>41185</v>
      </c>
      <c r="U20" s="143">
        <v>27480</v>
      </c>
      <c r="V20" s="28">
        <f t="shared" si="4"/>
        <v>458</v>
      </c>
      <c r="W20" s="143">
        <v>12.1</v>
      </c>
      <c r="X20" s="28">
        <f t="shared" si="5"/>
        <v>1.010344827586207</v>
      </c>
      <c r="Y20" s="28">
        <v>750</v>
      </c>
      <c r="Z20" s="28">
        <v>300</v>
      </c>
      <c r="AA20" s="28">
        <f t="shared" ref="AA20:AA32" si="6">(Y20*Z20)/43560</f>
        <v>5.1652892561983474</v>
      </c>
      <c r="AB20" s="28">
        <f>(V20*X20)/AA20</f>
        <v>89.586063448275866</v>
      </c>
      <c r="AC20" s="143">
        <v>0.5</v>
      </c>
      <c r="AD20" s="148"/>
      <c r="AE20" s="149">
        <v>89.585999999999999</v>
      </c>
    </row>
    <row r="21" spans="1:32" ht="18" x14ac:dyDescent="0.35">
      <c r="A21" s="143">
        <v>3</v>
      </c>
      <c r="B21" s="144" t="s">
        <v>175</v>
      </c>
      <c r="C21" s="145" t="s">
        <v>38</v>
      </c>
      <c r="D21" s="145" t="s">
        <v>35</v>
      </c>
      <c r="E21" s="145" t="s">
        <v>176</v>
      </c>
      <c r="F21" s="145" t="s">
        <v>15</v>
      </c>
      <c r="G21" s="146">
        <v>150000</v>
      </c>
      <c r="H21" s="147">
        <v>41025</v>
      </c>
      <c r="I21" s="145" t="s">
        <v>177</v>
      </c>
      <c r="J21" s="145" t="s">
        <v>178</v>
      </c>
      <c r="K21" s="145" t="s">
        <v>179</v>
      </c>
      <c r="L21" s="145" t="s">
        <v>57</v>
      </c>
      <c r="M21" s="145" t="s">
        <v>57</v>
      </c>
      <c r="N21" s="145" t="s">
        <v>57</v>
      </c>
      <c r="O21" s="145" t="s">
        <v>180</v>
      </c>
      <c r="P21" s="145" t="s">
        <v>57</v>
      </c>
      <c r="Q21" s="145" t="s">
        <v>63</v>
      </c>
      <c r="R21" s="145" t="s">
        <v>66</v>
      </c>
      <c r="S21" s="145" t="s">
        <v>32</v>
      </c>
      <c r="T21" s="147">
        <v>41193</v>
      </c>
      <c r="U21" s="143">
        <v>26701</v>
      </c>
      <c r="V21" s="28">
        <f t="shared" si="4"/>
        <v>445.01666666666665</v>
      </c>
      <c r="W21" s="143">
        <v>12.2</v>
      </c>
      <c r="X21" s="28">
        <f t="shared" si="5"/>
        <v>1.0091954022988505</v>
      </c>
      <c r="Y21" s="28">
        <v>500</v>
      </c>
      <c r="Z21" s="28">
        <v>450</v>
      </c>
      <c r="AA21" s="28">
        <f t="shared" si="6"/>
        <v>5.1652892561983474</v>
      </c>
      <c r="AB21" s="28">
        <f>(V21*X21)/AA21</f>
        <v>86.947458636015313</v>
      </c>
      <c r="AC21" s="143">
        <v>2.4</v>
      </c>
      <c r="AD21" s="148">
        <f>AB21*(AC21-1)/100</f>
        <v>1.2172644209042143</v>
      </c>
      <c r="AE21" s="149">
        <f>(AB21-AD21)</f>
        <v>85.730194215111098</v>
      </c>
    </row>
    <row r="22" spans="1:32" ht="18" x14ac:dyDescent="0.35">
      <c r="A22" s="143">
        <v>4</v>
      </c>
      <c r="B22" s="144" t="s">
        <v>181</v>
      </c>
      <c r="C22" s="145" t="s">
        <v>129</v>
      </c>
      <c r="D22" s="145" t="s">
        <v>35</v>
      </c>
      <c r="E22" s="145" t="s">
        <v>182</v>
      </c>
      <c r="F22" s="145" t="s">
        <v>15</v>
      </c>
      <c r="G22" s="146">
        <v>180000</v>
      </c>
      <c r="H22" s="147">
        <v>41027</v>
      </c>
      <c r="I22" s="145" t="s">
        <v>25</v>
      </c>
      <c r="J22" s="145" t="s">
        <v>59</v>
      </c>
      <c r="K22" s="145" t="s">
        <v>60</v>
      </c>
      <c r="L22" s="145" t="s">
        <v>57</v>
      </c>
      <c r="M22" s="145" t="s">
        <v>57</v>
      </c>
      <c r="N22" s="145" t="s">
        <v>57</v>
      </c>
      <c r="O22" s="145" t="s">
        <v>71</v>
      </c>
      <c r="P22" s="145" t="s">
        <v>62</v>
      </c>
      <c r="Q22" s="145" t="s">
        <v>183</v>
      </c>
      <c r="R22" s="145" t="s">
        <v>184</v>
      </c>
      <c r="S22" s="145" t="s">
        <v>185</v>
      </c>
      <c r="T22" s="147">
        <v>41195</v>
      </c>
      <c r="U22" s="143">
        <v>28560</v>
      </c>
      <c r="V22" s="28">
        <f t="shared" si="4"/>
        <v>476</v>
      </c>
      <c r="W22" s="143">
        <v>12.3</v>
      </c>
      <c r="X22" s="28">
        <f t="shared" si="5"/>
        <v>1.0080459770114942</v>
      </c>
      <c r="Y22" s="28">
        <v>891</v>
      </c>
      <c r="Z22" s="28">
        <v>295</v>
      </c>
      <c r="AA22" s="28">
        <f t="shared" si="6"/>
        <v>6.0340909090909092</v>
      </c>
      <c r="AB22" s="28">
        <f>(V22*X22)/AA22</f>
        <v>79.519830292010298</v>
      </c>
      <c r="AC22" s="143">
        <v>0.5</v>
      </c>
      <c r="AD22" s="160"/>
      <c r="AE22" s="149">
        <v>79.52</v>
      </c>
    </row>
    <row r="23" spans="1:32" ht="18" x14ac:dyDescent="0.35">
      <c r="A23" s="143">
        <v>5</v>
      </c>
      <c r="B23" s="144" t="s">
        <v>186</v>
      </c>
      <c r="C23" s="145" t="s">
        <v>121</v>
      </c>
      <c r="D23" s="145" t="s">
        <v>35</v>
      </c>
      <c r="E23" s="145" t="s">
        <v>252</v>
      </c>
      <c r="F23" s="145" t="s">
        <v>15</v>
      </c>
      <c r="G23" s="146">
        <v>150000</v>
      </c>
      <c r="H23" s="147">
        <v>41048</v>
      </c>
      <c r="I23" s="145" t="s">
        <v>187</v>
      </c>
      <c r="J23" s="145" t="s">
        <v>57</v>
      </c>
      <c r="K23" s="145" t="s">
        <v>188</v>
      </c>
      <c r="L23" s="145" t="s">
        <v>57</v>
      </c>
      <c r="M23" s="145" t="s">
        <v>68</v>
      </c>
      <c r="N23" s="145" t="s">
        <v>57</v>
      </c>
      <c r="O23" s="145" t="s">
        <v>189</v>
      </c>
      <c r="P23" s="145" t="s">
        <v>62</v>
      </c>
      <c r="Q23" s="145" t="s">
        <v>60</v>
      </c>
      <c r="R23" s="145" t="s">
        <v>11</v>
      </c>
      <c r="S23" s="145" t="s">
        <v>185</v>
      </c>
      <c r="T23" s="147">
        <v>41214</v>
      </c>
      <c r="U23" s="143">
        <v>21740</v>
      </c>
      <c r="V23" s="28">
        <f t="shared" si="4"/>
        <v>362.33333333333331</v>
      </c>
      <c r="W23" s="143">
        <v>10.7</v>
      </c>
      <c r="X23" s="28">
        <f t="shared" si="5"/>
        <v>1.0264367816091953</v>
      </c>
      <c r="Y23" s="28">
        <v>922</v>
      </c>
      <c r="Z23" s="28">
        <v>248</v>
      </c>
      <c r="AA23" s="28">
        <f t="shared" si="6"/>
        <v>5.2492194674012858</v>
      </c>
      <c r="AB23" s="28">
        <f>(V23*X23)/AA23</f>
        <v>70.850964194971979</v>
      </c>
      <c r="AC23" s="143">
        <v>0.5</v>
      </c>
      <c r="AD23" s="160"/>
      <c r="AE23" s="149">
        <v>70.850999999999999</v>
      </c>
    </row>
    <row r="24" spans="1:32" ht="18" x14ac:dyDescent="0.35">
      <c r="A24" s="143">
        <v>6</v>
      </c>
      <c r="B24" s="144" t="s">
        <v>190</v>
      </c>
      <c r="C24" s="145" t="s">
        <v>34</v>
      </c>
      <c r="D24" s="145" t="s">
        <v>35</v>
      </c>
      <c r="E24" s="145" t="s">
        <v>191</v>
      </c>
      <c r="F24" s="145"/>
      <c r="G24" s="146">
        <v>150000</v>
      </c>
      <c r="H24" s="147">
        <v>41049</v>
      </c>
      <c r="I24" s="145" t="s">
        <v>192</v>
      </c>
      <c r="J24" s="145" t="s">
        <v>57</v>
      </c>
      <c r="K24" s="145" t="s">
        <v>193</v>
      </c>
      <c r="L24" s="145" t="s">
        <v>57</v>
      </c>
      <c r="M24" s="145" t="s">
        <v>194</v>
      </c>
      <c r="N24" s="145" t="s">
        <v>194</v>
      </c>
      <c r="O24" s="145" t="s">
        <v>195</v>
      </c>
      <c r="P24" s="145" t="s">
        <v>57</v>
      </c>
      <c r="Q24" s="145" t="s">
        <v>196</v>
      </c>
      <c r="R24" s="145" t="s">
        <v>197</v>
      </c>
      <c r="S24" s="145" t="s">
        <v>32</v>
      </c>
      <c r="T24" s="147">
        <v>41205</v>
      </c>
      <c r="U24" s="143">
        <v>19940</v>
      </c>
      <c r="V24" s="28">
        <f t="shared" si="4"/>
        <v>332.33333333333331</v>
      </c>
      <c r="W24" s="143">
        <v>13.1</v>
      </c>
      <c r="X24" s="28">
        <f t="shared" si="5"/>
        <v>0.99885057471264371</v>
      </c>
      <c r="Y24" s="161"/>
      <c r="Z24" s="161"/>
      <c r="AA24" s="161"/>
      <c r="AB24" s="161"/>
      <c r="AC24" s="162"/>
      <c r="AD24" s="163"/>
      <c r="AE24" s="178">
        <v>57.906999999999996</v>
      </c>
      <c r="AF24" t="s">
        <v>1168</v>
      </c>
    </row>
    <row r="25" spans="1:32" ht="18" x14ac:dyDescent="0.35">
      <c r="A25" s="157"/>
      <c r="B25" s="81"/>
      <c r="C25" s="30"/>
      <c r="D25" s="30"/>
      <c r="E25" s="30"/>
      <c r="F25" s="30"/>
      <c r="G25" s="157"/>
      <c r="H25" s="157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157"/>
      <c r="U25" s="157"/>
      <c r="V25" s="158"/>
      <c r="W25" s="157"/>
      <c r="X25" s="158"/>
      <c r="Y25" s="158"/>
      <c r="Z25" s="158"/>
      <c r="AA25" s="158"/>
      <c r="AB25" s="158"/>
      <c r="AC25" s="157"/>
      <c r="AD25" s="164"/>
      <c r="AE25" s="165"/>
    </row>
    <row r="26" spans="1:32" ht="20.399999999999999" x14ac:dyDescent="0.45">
      <c r="A26" s="143">
        <v>1</v>
      </c>
      <c r="B26" s="144" t="s">
        <v>198</v>
      </c>
      <c r="C26" s="145" t="s">
        <v>43</v>
      </c>
      <c r="D26" s="145" t="s">
        <v>42</v>
      </c>
      <c r="E26" s="145" t="s">
        <v>7</v>
      </c>
      <c r="F26" s="145" t="s">
        <v>15</v>
      </c>
      <c r="G26" s="146">
        <v>165000</v>
      </c>
      <c r="H26" s="147">
        <v>41049</v>
      </c>
      <c r="I26" s="145" t="s">
        <v>25</v>
      </c>
      <c r="J26" s="145" t="s">
        <v>199</v>
      </c>
      <c r="K26" s="145" t="s">
        <v>1167</v>
      </c>
      <c r="L26" s="145" t="s">
        <v>57</v>
      </c>
      <c r="M26" s="145" t="s">
        <v>57</v>
      </c>
      <c r="N26" s="145" t="s">
        <v>57</v>
      </c>
      <c r="O26" s="145" t="s">
        <v>200</v>
      </c>
      <c r="P26" s="145" t="s">
        <v>170</v>
      </c>
      <c r="Q26" s="145" t="s">
        <v>102</v>
      </c>
      <c r="R26" s="145" t="s">
        <v>66</v>
      </c>
      <c r="S26" s="145" t="s">
        <v>44</v>
      </c>
      <c r="T26" s="147">
        <v>41205</v>
      </c>
      <c r="U26" s="143">
        <v>25480</v>
      </c>
      <c r="V26" s="28">
        <f t="shared" ref="V26:V33" si="7">(U26/60)</f>
        <v>424.66666666666669</v>
      </c>
      <c r="W26" s="143">
        <v>11.2</v>
      </c>
      <c r="X26" s="28">
        <f t="shared" ref="X26:X33" si="8">(100-W26)/87</f>
        <v>1.0206896551724138</v>
      </c>
      <c r="Y26" s="28">
        <v>728</v>
      </c>
      <c r="Z26" s="28">
        <v>330</v>
      </c>
      <c r="AA26" s="28">
        <f t="shared" si="6"/>
        <v>5.5151515151515156</v>
      </c>
      <c r="AB26" s="28">
        <f t="shared" ref="AB26:AB32" si="9">(V26*X26)/AA26</f>
        <v>78.593103448275855</v>
      </c>
      <c r="AC26" s="143">
        <v>0.1</v>
      </c>
      <c r="AD26" s="166"/>
      <c r="AE26" s="167">
        <v>78.593000000000004</v>
      </c>
    </row>
    <row r="27" spans="1:32" ht="18" x14ac:dyDescent="0.35">
      <c r="A27" s="143">
        <v>2</v>
      </c>
      <c r="B27" s="144" t="s">
        <v>201</v>
      </c>
      <c r="C27" s="145" t="s">
        <v>34</v>
      </c>
      <c r="D27" s="145" t="s">
        <v>42</v>
      </c>
      <c r="E27" s="145" t="s">
        <v>202</v>
      </c>
      <c r="F27" s="145" t="s">
        <v>15</v>
      </c>
      <c r="G27" s="146">
        <v>140000</v>
      </c>
      <c r="H27" s="147">
        <v>41062</v>
      </c>
      <c r="I27" s="145" t="s">
        <v>203</v>
      </c>
      <c r="J27" s="145" t="s">
        <v>204</v>
      </c>
      <c r="K27" s="145" t="s">
        <v>205</v>
      </c>
      <c r="L27" s="145" t="s">
        <v>206</v>
      </c>
      <c r="M27" s="145" t="s">
        <v>57</v>
      </c>
      <c r="N27" s="145" t="s">
        <v>207</v>
      </c>
      <c r="O27" s="145" t="s">
        <v>208</v>
      </c>
      <c r="P27" s="30" t="s">
        <v>209</v>
      </c>
      <c r="Q27" s="145" t="s">
        <v>210</v>
      </c>
      <c r="R27" s="145" t="s">
        <v>211</v>
      </c>
      <c r="S27" s="145" t="s">
        <v>36</v>
      </c>
      <c r="T27" s="147">
        <v>41204</v>
      </c>
      <c r="U27" s="143">
        <v>21980</v>
      </c>
      <c r="V27" s="28">
        <f t="shared" si="7"/>
        <v>366.33333333333331</v>
      </c>
      <c r="W27" s="143">
        <v>11.8</v>
      </c>
      <c r="X27" s="28">
        <f t="shared" si="8"/>
        <v>1.0137931034482759</v>
      </c>
      <c r="Y27" s="28">
        <v>850</v>
      </c>
      <c r="Z27" s="28">
        <v>258.39999999999998</v>
      </c>
      <c r="AA27" s="28">
        <f t="shared" si="6"/>
        <v>5.0422405876951322</v>
      </c>
      <c r="AB27" s="28">
        <f t="shared" si="9"/>
        <v>73.654995321497879</v>
      </c>
      <c r="AC27" s="143" t="s">
        <v>143</v>
      </c>
      <c r="AD27" s="148"/>
      <c r="AE27" s="149">
        <v>73.655000000000001</v>
      </c>
    </row>
    <row r="28" spans="1:32" ht="18" x14ac:dyDescent="0.35">
      <c r="A28" s="143">
        <v>3</v>
      </c>
      <c r="B28" s="144" t="s">
        <v>212</v>
      </c>
      <c r="C28" s="145" t="s">
        <v>41</v>
      </c>
      <c r="D28" s="145" t="s">
        <v>42</v>
      </c>
      <c r="E28" s="145" t="s">
        <v>213</v>
      </c>
      <c r="F28" s="145" t="s">
        <v>15</v>
      </c>
      <c r="G28" s="146">
        <v>150000</v>
      </c>
      <c r="H28" s="147">
        <v>41065</v>
      </c>
      <c r="I28" s="145" t="s">
        <v>60</v>
      </c>
      <c r="J28" s="145" t="s">
        <v>59</v>
      </c>
      <c r="K28" s="145" t="s">
        <v>214</v>
      </c>
      <c r="L28" s="145" t="s">
        <v>57</v>
      </c>
      <c r="M28" s="145" t="s">
        <v>57</v>
      </c>
      <c r="N28" s="145" t="s">
        <v>57</v>
      </c>
      <c r="O28" s="145" t="s">
        <v>215</v>
      </c>
      <c r="P28" s="145" t="s">
        <v>216</v>
      </c>
      <c r="Q28" s="145" t="s">
        <v>217</v>
      </c>
      <c r="R28" s="145" t="s">
        <v>74</v>
      </c>
      <c r="S28" s="145" t="s">
        <v>36</v>
      </c>
      <c r="T28" s="147">
        <v>41201</v>
      </c>
      <c r="U28" s="143">
        <v>24020</v>
      </c>
      <c r="V28" s="28">
        <f t="shared" si="7"/>
        <v>400.33333333333331</v>
      </c>
      <c r="W28" s="143">
        <v>11.7</v>
      </c>
      <c r="X28" s="28">
        <f t="shared" si="8"/>
        <v>1.0149425287356322</v>
      </c>
      <c r="Y28" s="28">
        <v>600</v>
      </c>
      <c r="Z28" s="28">
        <v>450</v>
      </c>
      <c r="AA28" s="28">
        <f t="shared" si="6"/>
        <v>6.1983471074380168</v>
      </c>
      <c r="AB28" s="28">
        <f t="shared" si="9"/>
        <v>65.552205874840354</v>
      </c>
      <c r="AC28" s="143">
        <v>0.9</v>
      </c>
      <c r="AD28" s="148"/>
      <c r="AE28" s="149">
        <v>65.552000000000007</v>
      </c>
    </row>
    <row r="29" spans="1:32" ht="18" x14ac:dyDescent="0.35">
      <c r="A29" s="143">
        <v>4</v>
      </c>
      <c r="B29" s="168" t="s">
        <v>218</v>
      </c>
      <c r="C29" s="169" t="s">
        <v>219</v>
      </c>
      <c r="D29" s="169" t="s">
        <v>42</v>
      </c>
      <c r="E29" s="169" t="s">
        <v>220</v>
      </c>
      <c r="F29" s="169" t="s">
        <v>15</v>
      </c>
      <c r="G29" s="170">
        <v>180000</v>
      </c>
      <c r="H29" s="171">
        <v>41057</v>
      </c>
      <c r="I29" s="169" t="s">
        <v>25</v>
      </c>
      <c r="J29" s="169" t="s">
        <v>59</v>
      </c>
      <c r="K29" s="169" t="s">
        <v>221</v>
      </c>
      <c r="L29" s="169" t="s">
        <v>57</v>
      </c>
      <c r="M29" s="169" t="s">
        <v>57</v>
      </c>
      <c r="N29" s="169" t="s">
        <v>57</v>
      </c>
      <c r="O29" s="169" t="s">
        <v>222</v>
      </c>
      <c r="P29" s="169" t="s">
        <v>223</v>
      </c>
      <c r="Q29" s="169" t="s">
        <v>224</v>
      </c>
      <c r="R29" s="169" t="s">
        <v>157</v>
      </c>
      <c r="S29" s="169" t="s">
        <v>36</v>
      </c>
      <c r="T29" s="171">
        <v>41192</v>
      </c>
      <c r="U29" s="172">
        <v>20400</v>
      </c>
      <c r="V29" s="173">
        <f t="shared" si="7"/>
        <v>340</v>
      </c>
      <c r="W29" s="172">
        <v>16.3</v>
      </c>
      <c r="X29" s="173">
        <f t="shared" si="8"/>
        <v>0.96206896551724141</v>
      </c>
      <c r="Y29" s="173">
        <v>101.33</v>
      </c>
      <c r="Z29" s="173">
        <v>2196.7399999999998</v>
      </c>
      <c r="AA29" s="173">
        <f t="shared" si="6"/>
        <v>5.1100933011937553</v>
      </c>
      <c r="AB29" s="173">
        <f t="shared" si="9"/>
        <v>64.011247739732724</v>
      </c>
      <c r="AC29" s="172">
        <v>1</v>
      </c>
      <c r="AD29" s="172"/>
      <c r="AE29" s="149">
        <v>64.010999999999996</v>
      </c>
    </row>
    <row r="30" spans="1:32" ht="18" x14ac:dyDescent="0.35">
      <c r="A30" s="143">
        <v>5</v>
      </c>
      <c r="B30" s="168" t="s">
        <v>225</v>
      </c>
      <c r="C30" s="169" t="s">
        <v>226</v>
      </c>
      <c r="D30" s="169" t="s">
        <v>42</v>
      </c>
      <c r="E30" s="169" t="s">
        <v>7</v>
      </c>
      <c r="F30" s="169" t="s">
        <v>15</v>
      </c>
      <c r="G30" s="170">
        <v>150000</v>
      </c>
      <c r="H30" s="171">
        <v>41066</v>
      </c>
      <c r="I30" s="169" t="s">
        <v>227</v>
      </c>
      <c r="J30" s="169" t="s">
        <v>228</v>
      </c>
      <c r="K30" s="169" t="s">
        <v>57</v>
      </c>
      <c r="L30" s="169" t="s">
        <v>229</v>
      </c>
      <c r="M30" s="169" t="s">
        <v>230</v>
      </c>
      <c r="N30" s="169" t="s">
        <v>57</v>
      </c>
      <c r="O30" s="169" t="s">
        <v>231</v>
      </c>
      <c r="P30" s="169" t="s">
        <v>72</v>
      </c>
      <c r="Q30" s="169" t="s">
        <v>232</v>
      </c>
      <c r="R30" s="169" t="s">
        <v>233</v>
      </c>
      <c r="S30" s="169" t="s">
        <v>44</v>
      </c>
      <c r="T30" s="171">
        <v>41197</v>
      </c>
      <c r="U30" s="172">
        <v>23040</v>
      </c>
      <c r="V30" s="173">
        <f t="shared" si="7"/>
        <v>384</v>
      </c>
      <c r="W30" s="172">
        <v>12.9</v>
      </c>
      <c r="X30" s="173">
        <f t="shared" si="8"/>
        <v>1.0011494252873563</v>
      </c>
      <c r="Y30" s="173">
        <v>517</v>
      </c>
      <c r="Z30" s="173">
        <v>512</v>
      </c>
      <c r="AA30" s="173">
        <f t="shared" si="6"/>
        <v>6.0767676767676768</v>
      </c>
      <c r="AB30" s="173">
        <f t="shared" si="9"/>
        <v>63.264123257520176</v>
      </c>
      <c r="AC30" s="172">
        <v>0.6</v>
      </c>
      <c r="AD30" s="172"/>
      <c r="AE30" s="149">
        <v>63.264000000000003</v>
      </c>
    </row>
    <row r="31" spans="1:32" ht="18" x14ac:dyDescent="0.35">
      <c r="A31" s="143">
        <v>6</v>
      </c>
      <c r="B31" s="168" t="s">
        <v>234</v>
      </c>
      <c r="C31" s="169" t="s">
        <v>121</v>
      </c>
      <c r="D31" s="169" t="s">
        <v>42</v>
      </c>
      <c r="E31" s="169" t="s">
        <v>235</v>
      </c>
      <c r="F31" s="169" t="s">
        <v>15</v>
      </c>
      <c r="G31" s="170">
        <v>150000</v>
      </c>
      <c r="H31" s="171">
        <v>41067</v>
      </c>
      <c r="I31" s="169" t="s">
        <v>25</v>
      </c>
      <c r="J31" s="174"/>
      <c r="K31" s="174"/>
      <c r="L31" s="174"/>
      <c r="M31" s="174"/>
      <c r="N31" s="174"/>
      <c r="O31" s="174"/>
      <c r="P31" s="174"/>
      <c r="Q31" s="174"/>
      <c r="R31" s="169" t="s">
        <v>11</v>
      </c>
      <c r="S31" s="169" t="s">
        <v>44</v>
      </c>
      <c r="T31" s="171">
        <v>41212</v>
      </c>
      <c r="U31" s="172">
        <v>19680</v>
      </c>
      <c r="V31" s="173">
        <f t="shared" si="7"/>
        <v>328</v>
      </c>
      <c r="W31" s="172">
        <v>11.8</v>
      </c>
      <c r="X31" s="173">
        <f t="shared" si="8"/>
        <v>1.0137931034482759</v>
      </c>
      <c r="Y31" s="173">
        <v>715</v>
      </c>
      <c r="Z31" s="173">
        <v>348</v>
      </c>
      <c r="AA31" s="173">
        <f t="shared" si="6"/>
        <v>5.7121212121212119</v>
      </c>
      <c r="AB31" s="173">
        <f t="shared" si="9"/>
        <v>58.213774810207632</v>
      </c>
      <c r="AC31" s="172">
        <v>0.9</v>
      </c>
      <c r="AD31" s="172"/>
      <c r="AE31" s="149">
        <v>58.213999999999999</v>
      </c>
    </row>
    <row r="32" spans="1:32" ht="18" x14ac:dyDescent="0.35">
      <c r="A32" s="143">
        <v>7</v>
      </c>
      <c r="B32" s="168" t="s">
        <v>236</v>
      </c>
      <c r="C32" s="169" t="s">
        <v>79</v>
      </c>
      <c r="D32" s="169" t="s">
        <v>42</v>
      </c>
      <c r="E32" s="169" t="s">
        <v>237</v>
      </c>
      <c r="F32" s="169" t="s">
        <v>15</v>
      </c>
      <c r="G32" s="172" t="s">
        <v>245</v>
      </c>
      <c r="H32" s="171">
        <v>41058</v>
      </c>
      <c r="I32" s="169" t="s">
        <v>25</v>
      </c>
      <c r="J32" s="169" t="s">
        <v>59</v>
      </c>
      <c r="K32" s="169" t="s">
        <v>238</v>
      </c>
      <c r="L32" s="169" t="s">
        <v>57</v>
      </c>
      <c r="M32" s="169" t="s">
        <v>239</v>
      </c>
      <c r="N32" s="169" t="s">
        <v>240</v>
      </c>
      <c r="O32" s="169" t="s">
        <v>241</v>
      </c>
      <c r="P32" s="169" t="s">
        <v>60</v>
      </c>
      <c r="Q32" s="169" t="s">
        <v>57</v>
      </c>
      <c r="R32" s="169" t="s">
        <v>70</v>
      </c>
      <c r="S32" s="169" t="s">
        <v>36</v>
      </c>
      <c r="T32" s="171">
        <v>41193</v>
      </c>
      <c r="U32" s="172">
        <v>16100</v>
      </c>
      <c r="V32" s="173">
        <f t="shared" si="7"/>
        <v>268.33333333333331</v>
      </c>
      <c r="W32" s="172">
        <v>12.2</v>
      </c>
      <c r="X32" s="173">
        <f t="shared" si="8"/>
        <v>1.0091954022988505</v>
      </c>
      <c r="Y32" s="173">
        <v>550</v>
      </c>
      <c r="Z32" s="173">
        <v>411</v>
      </c>
      <c r="AA32" s="173">
        <f t="shared" si="6"/>
        <v>5.1893939393939394</v>
      </c>
      <c r="AB32" s="173">
        <f t="shared" si="9"/>
        <v>52.183505327628147</v>
      </c>
      <c r="AC32" s="172">
        <v>1</v>
      </c>
      <c r="AD32" s="172"/>
      <c r="AE32" s="149">
        <v>52.183999999999997</v>
      </c>
    </row>
    <row r="33" spans="1:31" ht="18" x14ac:dyDescent="0.35">
      <c r="A33" s="143">
        <v>8</v>
      </c>
      <c r="B33" s="168" t="s">
        <v>242</v>
      </c>
      <c r="C33" s="169" t="s">
        <v>152</v>
      </c>
      <c r="D33" s="169" t="s">
        <v>42</v>
      </c>
      <c r="E33" s="169" t="s">
        <v>243</v>
      </c>
      <c r="F33" s="169"/>
      <c r="G33" s="172" t="s">
        <v>244</v>
      </c>
      <c r="H33" s="171">
        <v>41046</v>
      </c>
      <c r="I33" s="169"/>
      <c r="J33" s="169" t="s">
        <v>246</v>
      </c>
      <c r="K33" s="169" t="s">
        <v>247</v>
      </c>
      <c r="L33" s="169" t="s">
        <v>57</v>
      </c>
      <c r="M33" s="169" t="s">
        <v>248</v>
      </c>
      <c r="N33" s="169" t="s">
        <v>57</v>
      </c>
      <c r="O33" s="169" t="s">
        <v>249</v>
      </c>
      <c r="P33" s="169" t="s">
        <v>57</v>
      </c>
      <c r="Q33" s="169" t="s">
        <v>63</v>
      </c>
      <c r="R33" s="169" t="s">
        <v>250</v>
      </c>
      <c r="S33" s="169" t="s">
        <v>185</v>
      </c>
      <c r="T33" s="171">
        <v>41205</v>
      </c>
      <c r="U33" s="172">
        <v>16780</v>
      </c>
      <c r="V33" s="173">
        <f t="shared" si="7"/>
        <v>279.66666666666669</v>
      </c>
      <c r="W33" s="172">
        <v>13.2</v>
      </c>
      <c r="X33" s="173">
        <f t="shared" si="8"/>
        <v>0.99770114942528731</v>
      </c>
      <c r="Y33" s="175"/>
      <c r="Z33" s="175"/>
      <c r="AA33" s="175"/>
      <c r="AB33" s="175"/>
      <c r="AC33" s="172">
        <v>1.99</v>
      </c>
      <c r="AD33" s="176"/>
      <c r="AE33" s="177"/>
    </row>
  </sheetData>
  <sortState xmlns:xlrd2="http://schemas.microsoft.com/office/spreadsheetml/2017/richdata2" ref="A2:AE16">
    <sortCondition descending="1" ref="AE2:AE16"/>
  </sortState>
  <pageMargins left="0.75" right="0.75" top="1" bottom="1" header="0.5" footer="0.5"/>
  <pageSetup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4"/>
  <sheetViews>
    <sheetView workbookViewId="0"/>
  </sheetViews>
  <sheetFormatPr defaultRowHeight="15.6" x14ac:dyDescent="0.3"/>
  <cols>
    <col min="1" max="1" width="5.8984375" customWidth="1"/>
    <col min="2" max="2" width="23.3984375" bestFit="1" customWidth="1"/>
    <col min="3" max="3" width="11" bestFit="1" customWidth="1"/>
    <col min="4" max="4" width="20.3984375" bestFit="1" customWidth="1"/>
    <col min="5" max="5" width="31.19921875" bestFit="1" customWidth="1"/>
    <col min="6" max="6" width="11.69921875" bestFit="1" customWidth="1"/>
    <col min="7" max="7" width="20" bestFit="1" customWidth="1"/>
    <col min="8" max="8" width="14.8984375" bestFit="1" customWidth="1"/>
    <col min="9" max="9" width="21.5" bestFit="1" customWidth="1"/>
    <col min="10" max="10" width="45.8984375" bestFit="1" customWidth="1"/>
    <col min="11" max="11" width="26.19921875" bestFit="1" customWidth="1"/>
    <col min="12" max="12" width="51.5" bestFit="1" customWidth="1"/>
    <col min="13" max="13" width="33.59765625" bestFit="1" customWidth="1"/>
    <col min="14" max="14" width="26" bestFit="1" customWidth="1"/>
    <col min="15" max="15" width="39.59765625" bestFit="1" customWidth="1"/>
    <col min="16" max="16" width="46.8984375" bestFit="1" customWidth="1"/>
    <col min="17" max="17" width="31.09765625" bestFit="1" customWidth="1"/>
    <col min="18" max="18" width="52" bestFit="1" customWidth="1"/>
    <col min="19" max="19" width="15.8984375" customWidth="1"/>
    <col min="20" max="20" width="14.19921875" bestFit="1" customWidth="1"/>
    <col min="21" max="21" width="12.59765625" bestFit="1" customWidth="1"/>
    <col min="22" max="22" width="9.8984375" bestFit="1" customWidth="1"/>
    <col min="23" max="23" width="10.8984375" bestFit="1" customWidth="1"/>
    <col min="24" max="24" width="12.69921875" bestFit="1" customWidth="1"/>
    <col min="28" max="28" width="12.69921875" bestFit="1" customWidth="1"/>
    <col min="29" max="29" width="16.3984375" bestFit="1" customWidth="1"/>
    <col min="30" max="30" width="10.09765625" customWidth="1"/>
    <col min="31" max="31" width="18.3984375" bestFit="1" customWidth="1"/>
  </cols>
  <sheetData>
    <row r="1" spans="1:31" s="179" customFormat="1" ht="18" x14ac:dyDescent="0.35">
      <c r="A1" s="179" t="s">
        <v>253</v>
      </c>
      <c r="B1" s="179" t="s">
        <v>254</v>
      </c>
      <c r="C1" s="179" t="s">
        <v>255</v>
      </c>
      <c r="D1" s="179" t="s">
        <v>4</v>
      </c>
      <c r="E1" s="179" t="s">
        <v>6</v>
      </c>
      <c r="F1" s="179" t="s">
        <v>256</v>
      </c>
      <c r="G1" s="179" t="s">
        <v>8</v>
      </c>
      <c r="H1" s="179" t="s">
        <v>9</v>
      </c>
      <c r="I1" s="179" t="s">
        <v>257</v>
      </c>
      <c r="J1" s="179" t="s">
        <v>258</v>
      </c>
      <c r="K1" s="179" t="s">
        <v>259</v>
      </c>
      <c r="L1" s="179" t="s">
        <v>260</v>
      </c>
      <c r="M1" s="179" t="s">
        <v>261</v>
      </c>
      <c r="N1" s="179" t="s">
        <v>262</v>
      </c>
      <c r="O1" s="179" t="s">
        <v>263</v>
      </c>
      <c r="P1" s="179" t="s">
        <v>52</v>
      </c>
      <c r="Q1" s="179" t="s">
        <v>51</v>
      </c>
      <c r="R1" s="179" t="s">
        <v>58</v>
      </c>
      <c r="S1" s="179" t="s">
        <v>264</v>
      </c>
      <c r="T1" s="179" t="s">
        <v>265</v>
      </c>
      <c r="U1" s="179" t="s">
        <v>19</v>
      </c>
      <c r="V1" s="179" t="s">
        <v>266</v>
      </c>
      <c r="W1" s="179" t="s">
        <v>267</v>
      </c>
      <c r="X1" s="179" t="s">
        <v>268</v>
      </c>
      <c r="Y1" s="179" t="s">
        <v>119</v>
      </c>
      <c r="Z1" s="179" t="s">
        <v>269</v>
      </c>
      <c r="AA1" s="179" t="s">
        <v>21</v>
      </c>
      <c r="AB1" s="179" t="s">
        <v>270</v>
      </c>
      <c r="AC1" s="179" t="s">
        <v>17</v>
      </c>
      <c r="AD1" s="179" t="s">
        <v>22</v>
      </c>
      <c r="AE1" s="179" t="s">
        <v>271</v>
      </c>
    </row>
    <row r="2" spans="1:31" s="24" customFormat="1" ht="18" x14ac:dyDescent="0.35">
      <c r="A2" s="24">
        <v>1</v>
      </c>
      <c r="B2" s="25" t="s">
        <v>2</v>
      </c>
      <c r="C2" s="24" t="s">
        <v>3</v>
      </c>
      <c r="D2" s="24" t="s">
        <v>287</v>
      </c>
      <c r="E2" s="24" t="s">
        <v>13</v>
      </c>
      <c r="F2" s="24" t="s">
        <v>15</v>
      </c>
      <c r="G2" s="65">
        <v>136000</v>
      </c>
      <c r="H2" s="27">
        <v>40642</v>
      </c>
      <c r="I2" s="24" t="s">
        <v>293</v>
      </c>
      <c r="J2" s="24" t="s">
        <v>294</v>
      </c>
      <c r="K2" s="24" t="s">
        <v>295</v>
      </c>
      <c r="L2" s="24" t="s">
        <v>311</v>
      </c>
      <c r="M2" s="24" t="s">
        <v>298</v>
      </c>
      <c r="N2" s="24" t="s">
        <v>296</v>
      </c>
      <c r="O2" s="24" t="s">
        <v>297</v>
      </c>
      <c r="P2" s="24" t="s">
        <v>299</v>
      </c>
      <c r="Q2" s="24" t="s">
        <v>300</v>
      </c>
      <c r="R2" s="24" t="s">
        <v>806</v>
      </c>
      <c r="S2" s="24" t="s">
        <v>793</v>
      </c>
      <c r="T2" s="27">
        <v>40799</v>
      </c>
      <c r="U2" s="65">
        <v>31800</v>
      </c>
      <c r="V2" s="24">
        <v>530</v>
      </c>
      <c r="W2" s="24">
        <v>10.3</v>
      </c>
      <c r="X2" s="24">
        <v>1.0309999999999999</v>
      </c>
      <c r="Y2" s="24">
        <v>812</v>
      </c>
      <c r="Z2" s="24">
        <v>312</v>
      </c>
      <c r="AA2" s="41">
        <f>(Y2*Z2)/43560</f>
        <v>5.8159779614325071</v>
      </c>
      <c r="AB2" s="41">
        <f>(V2*X2)/AA2</f>
        <v>93.95324460022735</v>
      </c>
      <c r="AC2" s="24">
        <v>0.5</v>
      </c>
      <c r="AE2" s="94">
        <v>93.95</v>
      </c>
    </row>
    <row r="3" spans="1:31" s="24" customFormat="1" ht="18" x14ac:dyDescent="0.35">
      <c r="A3" s="24">
        <v>2</v>
      </c>
      <c r="B3" s="25" t="s">
        <v>272</v>
      </c>
      <c r="C3" s="24" t="s">
        <v>23</v>
      </c>
      <c r="D3" s="24" t="s">
        <v>287</v>
      </c>
      <c r="E3" s="24" t="s">
        <v>24</v>
      </c>
      <c r="F3" s="24" t="s">
        <v>15</v>
      </c>
      <c r="G3" s="65">
        <v>120000</v>
      </c>
      <c r="H3" s="27">
        <v>40642</v>
      </c>
      <c r="I3" s="24" t="s">
        <v>293</v>
      </c>
      <c r="J3" s="24" t="s">
        <v>301</v>
      </c>
      <c r="K3" s="24" t="s">
        <v>302</v>
      </c>
      <c r="L3" s="24" t="s">
        <v>303</v>
      </c>
      <c r="M3" s="24" t="s">
        <v>304</v>
      </c>
      <c r="N3" s="24" t="s">
        <v>305</v>
      </c>
      <c r="O3" s="24" t="s">
        <v>306</v>
      </c>
      <c r="P3" s="24" t="s">
        <v>307</v>
      </c>
      <c r="Q3" s="24" t="s">
        <v>308</v>
      </c>
      <c r="R3" s="24" t="s">
        <v>309</v>
      </c>
      <c r="S3" s="24" t="s">
        <v>793</v>
      </c>
      <c r="T3" s="27">
        <v>40802</v>
      </c>
      <c r="U3" s="65">
        <v>28520</v>
      </c>
      <c r="V3" s="24">
        <v>475.33</v>
      </c>
      <c r="W3" s="24">
        <v>12.6</v>
      </c>
      <c r="X3" s="24">
        <v>1</v>
      </c>
      <c r="Y3" s="24">
        <v>625</v>
      </c>
      <c r="Z3" s="24">
        <v>354.67</v>
      </c>
      <c r="AA3" s="41">
        <f t="shared" ref="AA3:AA23" si="0">(Y3*Z3)/43560</f>
        <v>5.088814279155188</v>
      </c>
      <c r="AB3" s="41">
        <f t="shared" ref="AB3:AB23" si="1">(V3*X3)/AA3</f>
        <v>93.406827980940037</v>
      </c>
      <c r="AC3" s="24">
        <v>1</v>
      </c>
      <c r="AE3" s="94">
        <v>93.38</v>
      </c>
    </row>
    <row r="4" spans="1:31" s="24" customFormat="1" ht="18" x14ac:dyDescent="0.35">
      <c r="A4" s="24">
        <v>3</v>
      </c>
      <c r="B4" s="25" t="s">
        <v>26</v>
      </c>
      <c r="C4" s="24" t="s">
        <v>27</v>
      </c>
      <c r="D4" s="24" t="s">
        <v>287</v>
      </c>
      <c r="E4" s="24" t="s">
        <v>13</v>
      </c>
      <c r="F4" s="24" t="s">
        <v>15</v>
      </c>
      <c r="G4" s="65">
        <v>140000</v>
      </c>
      <c r="H4" s="27">
        <v>40634</v>
      </c>
      <c r="I4" s="24" t="s">
        <v>45</v>
      </c>
      <c r="J4" s="24" t="s">
        <v>301</v>
      </c>
      <c r="K4" s="24" t="s">
        <v>310</v>
      </c>
      <c r="L4" s="24" t="s">
        <v>311</v>
      </c>
      <c r="M4" s="24" t="s">
        <v>312</v>
      </c>
      <c r="O4" s="24" t="s">
        <v>313</v>
      </c>
      <c r="Q4" s="24" t="s">
        <v>311</v>
      </c>
      <c r="R4" s="24" t="s">
        <v>314</v>
      </c>
      <c r="S4" s="24" t="s">
        <v>807</v>
      </c>
      <c r="T4" s="27">
        <v>40780</v>
      </c>
      <c r="U4" s="65">
        <v>28400</v>
      </c>
      <c r="V4" s="24">
        <v>473.33</v>
      </c>
      <c r="W4" s="24">
        <v>12.8</v>
      </c>
      <c r="X4" s="24">
        <v>1.002</v>
      </c>
      <c r="Y4" s="65">
        <v>1600</v>
      </c>
      <c r="Z4" s="24">
        <v>139.33000000000001</v>
      </c>
      <c r="AA4" s="41">
        <f t="shared" si="0"/>
        <v>5.1177226813590453</v>
      </c>
      <c r="AB4" s="41">
        <f t="shared" si="1"/>
        <v>92.673380237565482</v>
      </c>
      <c r="AC4" s="24">
        <v>0.8</v>
      </c>
      <c r="AE4" s="94">
        <v>92.69</v>
      </c>
    </row>
    <row r="5" spans="1:31" s="24" customFormat="1" ht="18" x14ac:dyDescent="0.35">
      <c r="A5" s="24">
        <v>4</v>
      </c>
      <c r="B5" s="25" t="s">
        <v>273</v>
      </c>
      <c r="C5" s="24" t="s">
        <v>23</v>
      </c>
      <c r="D5" s="24" t="s">
        <v>287</v>
      </c>
      <c r="E5" s="24" t="s">
        <v>396</v>
      </c>
      <c r="F5" s="24" t="s">
        <v>15</v>
      </c>
      <c r="G5" s="65">
        <v>180000</v>
      </c>
      <c r="H5" s="27">
        <v>40640</v>
      </c>
      <c r="I5" s="24" t="s">
        <v>31</v>
      </c>
      <c r="J5" s="24" t="s">
        <v>315</v>
      </c>
      <c r="K5" s="24" t="s">
        <v>316</v>
      </c>
      <c r="L5" s="24" t="s">
        <v>317</v>
      </c>
      <c r="M5" s="24" t="s">
        <v>318</v>
      </c>
      <c r="N5" s="24" t="s">
        <v>318</v>
      </c>
      <c r="O5" s="24" t="s">
        <v>319</v>
      </c>
      <c r="P5" s="24" t="s">
        <v>311</v>
      </c>
      <c r="Q5" s="24" t="s">
        <v>320</v>
      </c>
      <c r="R5" s="24" t="s">
        <v>321</v>
      </c>
      <c r="S5" s="24" t="s">
        <v>793</v>
      </c>
      <c r="T5" s="27">
        <v>40799</v>
      </c>
      <c r="U5" s="65">
        <v>27300</v>
      </c>
      <c r="V5" s="24">
        <v>455</v>
      </c>
      <c r="W5" s="24">
        <v>10.8</v>
      </c>
      <c r="X5" s="24">
        <v>1.0249999999999999</v>
      </c>
      <c r="Y5" s="24">
        <v>600</v>
      </c>
      <c r="Z5" s="24">
        <v>373</v>
      </c>
      <c r="AA5" s="41">
        <f t="shared" si="0"/>
        <v>5.1377410468319562</v>
      </c>
      <c r="AB5" s="41">
        <f t="shared" si="1"/>
        <v>90.774329758713122</v>
      </c>
      <c r="AC5" s="24">
        <v>1</v>
      </c>
      <c r="AE5" s="94">
        <v>90.91</v>
      </c>
    </row>
    <row r="6" spans="1:31" s="24" customFormat="1" ht="18" x14ac:dyDescent="0.35">
      <c r="A6" s="24">
        <v>5</v>
      </c>
      <c r="B6" s="25" t="s">
        <v>274</v>
      </c>
      <c r="C6" s="24" t="s">
        <v>27</v>
      </c>
      <c r="D6" s="24" t="s">
        <v>287</v>
      </c>
      <c r="E6" s="24" t="s">
        <v>7</v>
      </c>
      <c r="F6" s="24" t="s">
        <v>15</v>
      </c>
      <c r="G6" s="65">
        <v>145000</v>
      </c>
      <c r="H6" s="27">
        <v>40635</v>
      </c>
      <c r="I6" s="24" t="s">
        <v>45</v>
      </c>
      <c r="J6" s="24" t="s">
        <v>301</v>
      </c>
      <c r="K6" s="24" t="s">
        <v>310</v>
      </c>
      <c r="L6" s="24" t="s">
        <v>311</v>
      </c>
      <c r="M6" s="24" t="s">
        <v>322</v>
      </c>
      <c r="O6" s="24" t="s">
        <v>313</v>
      </c>
      <c r="Q6" s="24" t="s">
        <v>311</v>
      </c>
      <c r="R6" s="24" t="s">
        <v>314</v>
      </c>
      <c r="S6" s="24" t="s">
        <v>807</v>
      </c>
      <c r="T6" s="27">
        <v>40778</v>
      </c>
      <c r="U6" s="65">
        <v>27540</v>
      </c>
      <c r="V6" s="24">
        <v>459</v>
      </c>
      <c r="W6" s="24">
        <v>12</v>
      </c>
      <c r="X6" s="24">
        <v>1.0109999999999999</v>
      </c>
      <c r="Y6" s="24">
        <v>1600</v>
      </c>
      <c r="Z6" s="24">
        <v>139.33000000000001</v>
      </c>
      <c r="AA6" s="41">
        <f t="shared" si="0"/>
        <v>5.1177226813590453</v>
      </c>
      <c r="AB6" s="41">
        <f t="shared" si="1"/>
        <v>90.674901492858666</v>
      </c>
      <c r="AC6" s="24">
        <v>0.8</v>
      </c>
      <c r="AE6" s="94">
        <v>90.58</v>
      </c>
    </row>
    <row r="7" spans="1:31" s="24" customFormat="1" ht="18" x14ac:dyDescent="0.35">
      <c r="A7" s="24">
        <v>6</v>
      </c>
      <c r="B7" s="25" t="s">
        <v>275</v>
      </c>
      <c r="C7" s="24" t="s">
        <v>27</v>
      </c>
      <c r="D7" s="24" t="s">
        <v>287</v>
      </c>
      <c r="E7" s="24" t="s">
        <v>323</v>
      </c>
      <c r="F7" s="24" t="s">
        <v>15</v>
      </c>
      <c r="G7" s="65">
        <v>150000</v>
      </c>
      <c r="H7" s="27">
        <v>40646</v>
      </c>
      <c r="I7" s="24" t="s">
        <v>324</v>
      </c>
      <c r="J7" s="24" t="s">
        <v>325</v>
      </c>
      <c r="K7" s="24" t="s">
        <v>311</v>
      </c>
      <c r="L7" s="24" t="s">
        <v>311</v>
      </c>
      <c r="M7" s="24" t="s">
        <v>326</v>
      </c>
      <c r="O7" s="24" t="s">
        <v>327</v>
      </c>
      <c r="P7" s="24" t="s">
        <v>62</v>
      </c>
      <c r="Q7" s="24" t="s">
        <v>335</v>
      </c>
      <c r="R7" s="24" t="s">
        <v>11</v>
      </c>
      <c r="S7" s="24" t="s">
        <v>793</v>
      </c>
      <c r="T7" s="27">
        <v>40785</v>
      </c>
      <c r="U7" s="65">
        <v>28980</v>
      </c>
      <c r="V7" s="24">
        <v>483</v>
      </c>
      <c r="W7" s="24">
        <v>10.9</v>
      </c>
      <c r="X7" s="24">
        <v>1.02</v>
      </c>
      <c r="Y7" s="24">
        <v>1390</v>
      </c>
      <c r="Z7" s="24">
        <v>174.17</v>
      </c>
      <c r="AA7" s="41">
        <f t="shared" si="0"/>
        <v>5.5577662993572083</v>
      </c>
      <c r="AB7" s="41">
        <f t="shared" si="1"/>
        <v>88.643525737485461</v>
      </c>
      <c r="AC7" s="24">
        <v>0.6</v>
      </c>
      <c r="AE7" s="94">
        <v>88.6</v>
      </c>
    </row>
    <row r="8" spans="1:31" s="24" customFormat="1" ht="18" x14ac:dyDescent="0.35">
      <c r="A8" s="24">
        <v>7</v>
      </c>
      <c r="B8" s="25" t="s">
        <v>276</v>
      </c>
      <c r="C8" s="24" t="s">
        <v>29</v>
      </c>
      <c r="D8" s="24" t="s">
        <v>287</v>
      </c>
      <c r="E8" s="24" t="s">
        <v>30</v>
      </c>
      <c r="F8" s="24" t="s">
        <v>15</v>
      </c>
      <c r="G8" s="65">
        <v>165000</v>
      </c>
      <c r="H8" s="27">
        <v>40651</v>
      </c>
      <c r="I8" s="24" t="s">
        <v>31</v>
      </c>
      <c r="J8" s="24" t="s">
        <v>301</v>
      </c>
      <c r="K8" s="24" t="s">
        <v>311</v>
      </c>
      <c r="L8" s="24" t="s">
        <v>311</v>
      </c>
      <c r="O8" s="24" t="s">
        <v>328</v>
      </c>
      <c r="P8" s="24" t="s">
        <v>311</v>
      </c>
      <c r="Q8" s="24" t="s">
        <v>335</v>
      </c>
      <c r="R8" s="24" t="s">
        <v>329</v>
      </c>
      <c r="S8" s="24" t="s">
        <v>793</v>
      </c>
      <c r="T8" s="27">
        <v>40791</v>
      </c>
      <c r="U8" s="65">
        <v>29820</v>
      </c>
      <c r="V8" s="24">
        <v>497</v>
      </c>
      <c r="W8" s="24">
        <v>12.8</v>
      </c>
      <c r="X8" s="24">
        <v>1.0023</v>
      </c>
      <c r="Y8" s="24">
        <v>624</v>
      </c>
      <c r="Z8" s="24">
        <v>408</v>
      </c>
      <c r="AA8" s="41">
        <f t="shared" si="0"/>
        <v>5.844628099173554</v>
      </c>
      <c r="AB8" s="41">
        <f t="shared" si="1"/>
        <v>85.23093198529412</v>
      </c>
      <c r="AC8" s="24">
        <v>0.06</v>
      </c>
      <c r="AE8" s="94">
        <v>85.23</v>
      </c>
    </row>
    <row r="9" spans="1:31" s="24" customFormat="1" ht="18" x14ac:dyDescent="0.35">
      <c r="A9" s="24">
        <v>8</v>
      </c>
      <c r="B9" s="25" t="s">
        <v>277</v>
      </c>
      <c r="C9" s="24" t="s">
        <v>29</v>
      </c>
      <c r="D9" s="24" t="s">
        <v>287</v>
      </c>
      <c r="E9" s="24" t="s">
        <v>330</v>
      </c>
      <c r="F9" s="24" t="s">
        <v>15</v>
      </c>
      <c r="G9" s="65">
        <v>150000</v>
      </c>
      <c r="H9" s="27">
        <v>40642</v>
      </c>
      <c r="I9" s="24" t="s">
        <v>494</v>
      </c>
      <c r="J9" s="24" t="s">
        <v>301</v>
      </c>
      <c r="K9" s="24" t="s">
        <v>331</v>
      </c>
      <c r="L9" s="24" t="s">
        <v>311</v>
      </c>
      <c r="N9" s="24" t="s">
        <v>332</v>
      </c>
      <c r="O9" s="24" t="s">
        <v>333</v>
      </c>
      <c r="P9" s="24" t="s">
        <v>334</v>
      </c>
      <c r="Q9" s="24" t="s">
        <v>65</v>
      </c>
      <c r="R9" s="24" t="s">
        <v>336</v>
      </c>
      <c r="S9" s="24" t="s">
        <v>793</v>
      </c>
      <c r="T9" s="27">
        <v>40785</v>
      </c>
      <c r="U9" s="65">
        <v>28460</v>
      </c>
      <c r="V9" s="24">
        <v>474.33300000000003</v>
      </c>
      <c r="W9" s="24">
        <v>12.2</v>
      </c>
      <c r="X9" s="24">
        <v>1.0092000000000001</v>
      </c>
      <c r="Y9" s="24">
        <v>480</v>
      </c>
      <c r="Z9" s="24">
        <v>510</v>
      </c>
      <c r="AA9" s="41">
        <f t="shared" si="0"/>
        <v>5.6198347107438016</v>
      </c>
      <c r="AB9" s="41">
        <f t="shared" si="1"/>
        <v>85.179883081764729</v>
      </c>
      <c r="AC9" s="24">
        <v>1</v>
      </c>
      <c r="AE9" s="94">
        <v>85.18</v>
      </c>
    </row>
    <row r="10" spans="1:31" s="24" customFormat="1" ht="18" x14ac:dyDescent="0.35">
      <c r="A10" s="24">
        <v>9</v>
      </c>
      <c r="B10" s="25" t="s">
        <v>278</v>
      </c>
      <c r="C10" s="24" t="s">
        <v>29</v>
      </c>
      <c r="D10" s="24" t="s">
        <v>287</v>
      </c>
      <c r="E10" s="24" t="s">
        <v>399</v>
      </c>
      <c r="F10" s="24" t="s">
        <v>15</v>
      </c>
      <c r="G10" s="65">
        <v>160000</v>
      </c>
      <c r="H10" s="27">
        <v>40640</v>
      </c>
      <c r="I10" s="24" t="s">
        <v>495</v>
      </c>
      <c r="J10" s="24" t="s">
        <v>301</v>
      </c>
      <c r="K10" s="24" t="s">
        <v>311</v>
      </c>
      <c r="L10" s="24" t="s">
        <v>311</v>
      </c>
      <c r="O10" s="24" t="s">
        <v>337</v>
      </c>
      <c r="P10" s="24" t="s">
        <v>338</v>
      </c>
      <c r="Q10" s="24" t="s">
        <v>335</v>
      </c>
      <c r="R10" s="24" t="s">
        <v>339</v>
      </c>
      <c r="S10" s="24" t="s">
        <v>808</v>
      </c>
      <c r="T10" s="27">
        <v>40808</v>
      </c>
      <c r="U10" s="65">
        <v>28020</v>
      </c>
      <c r="V10" s="24">
        <v>467</v>
      </c>
      <c r="W10" s="24">
        <v>10.199999999999999</v>
      </c>
      <c r="X10" s="24">
        <v>1.0322</v>
      </c>
      <c r="Y10" s="24">
        <v>798</v>
      </c>
      <c r="Z10" s="24">
        <v>318</v>
      </c>
      <c r="AA10" s="41">
        <f t="shared" si="0"/>
        <v>5.8256198347107437</v>
      </c>
      <c r="AB10" s="41">
        <f t="shared" si="1"/>
        <v>82.744396935735566</v>
      </c>
      <c r="AC10" s="24">
        <v>0.1</v>
      </c>
      <c r="AE10" s="94">
        <v>82.74</v>
      </c>
    </row>
    <row r="11" spans="1:31" s="24" customFormat="1" ht="18" x14ac:dyDescent="0.35">
      <c r="A11" s="24">
        <v>11</v>
      </c>
      <c r="B11" s="81" t="s">
        <v>280</v>
      </c>
      <c r="C11" s="24" t="s">
        <v>290</v>
      </c>
      <c r="D11" s="24" t="s">
        <v>287</v>
      </c>
      <c r="E11" s="24" t="s">
        <v>344</v>
      </c>
      <c r="F11" s="24" t="s">
        <v>15</v>
      </c>
      <c r="G11" s="65">
        <v>145000</v>
      </c>
      <c r="H11" s="27">
        <v>40638</v>
      </c>
      <c r="I11" s="24" t="s">
        <v>31</v>
      </c>
      <c r="J11" s="24" t="s">
        <v>345</v>
      </c>
      <c r="K11" s="24" t="s">
        <v>346</v>
      </c>
      <c r="L11" s="24" t="s">
        <v>347</v>
      </c>
      <c r="M11" s="24" t="s">
        <v>348</v>
      </c>
      <c r="N11" s="24" t="s">
        <v>349</v>
      </c>
      <c r="O11" s="24" t="s">
        <v>350</v>
      </c>
      <c r="Q11" s="24" t="s">
        <v>351</v>
      </c>
      <c r="R11" s="24" t="s">
        <v>352</v>
      </c>
      <c r="S11" s="24" t="s">
        <v>788</v>
      </c>
      <c r="T11" s="27">
        <v>40793</v>
      </c>
      <c r="U11" s="65">
        <v>26020</v>
      </c>
      <c r="V11" s="24">
        <v>433.66699999999997</v>
      </c>
      <c r="W11" s="24">
        <v>12.2</v>
      </c>
      <c r="X11" s="24">
        <v>1.0089999999999999</v>
      </c>
      <c r="Y11" s="24">
        <v>872</v>
      </c>
      <c r="Z11" s="24">
        <v>285</v>
      </c>
      <c r="AA11" s="41">
        <f>(Y11*Z11)/43560</f>
        <v>5.7052341597796143</v>
      </c>
      <c r="AB11" s="41">
        <f>(V11*X11)/AA11</f>
        <v>76.696239057943004</v>
      </c>
      <c r="AC11" s="24">
        <v>0.08</v>
      </c>
      <c r="AE11" s="94">
        <v>76.766999999999996</v>
      </c>
    </row>
    <row r="12" spans="1:31" s="24" customFormat="1" ht="18" x14ac:dyDescent="0.35">
      <c r="A12" s="24">
        <v>10</v>
      </c>
      <c r="B12" s="81" t="s">
        <v>279</v>
      </c>
      <c r="C12" s="24" t="s">
        <v>29</v>
      </c>
      <c r="D12" s="24" t="s">
        <v>287</v>
      </c>
      <c r="E12" s="24" t="s">
        <v>340</v>
      </c>
      <c r="F12" s="24" t="s">
        <v>15</v>
      </c>
      <c r="G12" s="65">
        <v>144000</v>
      </c>
      <c r="H12" s="27">
        <v>40647</v>
      </c>
      <c r="I12" s="24" t="s">
        <v>293</v>
      </c>
      <c r="K12" s="24" t="s">
        <v>311</v>
      </c>
      <c r="L12" s="24" t="s">
        <v>311</v>
      </c>
      <c r="M12" s="24" t="s">
        <v>341</v>
      </c>
      <c r="N12" s="24" t="s">
        <v>67</v>
      </c>
      <c r="O12" s="24" t="s">
        <v>342</v>
      </c>
      <c r="R12" s="24" t="s">
        <v>343</v>
      </c>
      <c r="S12" s="24" t="s">
        <v>788</v>
      </c>
      <c r="T12" s="27">
        <v>40788</v>
      </c>
      <c r="U12" s="65">
        <v>23960</v>
      </c>
      <c r="V12" s="24">
        <v>399.33</v>
      </c>
      <c r="W12" s="24">
        <v>11.6</v>
      </c>
      <c r="X12" s="24">
        <v>1.0161</v>
      </c>
      <c r="Y12" s="24">
        <v>588</v>
      </c>
      <c r="Z12" s="24">
        <v>402</v>
      </c>
      <c r="AA12" s="41">
        <f t="shared" si="0"/>
        <v>5.4264462809917351</v>
      </c>
      <c r="AB12" s="41">
        <f>(V12*X12)/AA12</f>
        <v>74.774390455376178</v>
      </c>
      <c r="AC12" s="24">
        <v>1</v>
      </c>
      <c r="AE12" s="94">
        <v>74.7744</v>
      </c>
    </row>
    <row r="13" spans="1:31" s="24" customFormat="1" ht="18" x14ac:dyDescent="0.35">
      <c r="B13" s="25"/>
      <c r="AA13" s="41"/>
      <c r="AB13" s="41"/>
      <c r="AE13" s="94"/>
    </row>
    <row r="14" spans="1:31" s="24" customFormat="1" ht="18" x14ac:dyDescent="0.35">
      <c r="A14" s="24">
        <v>1</v>
      </c>
      <c r="B14" s="25" t="s">
        <v>281</v>
      </c>
      <c r="C14" s="24" t="s">
        <v>34</v>
      </c>
      <c r="D14" s="24" t="s">
        <v>288</v>
      </c>
      <c r="E14" s="24" t="s">
        <v>30</v>
      </c>
      <c r="F14" s="24" t="s">
        <v>15</v>
      </c>
      <c r="G14" s="65">
        <v>180000</v>
      </c>
      <c r="H14" s="27">
        <v>40672</v>
      </c>
      <c r="I14" s="24" t="s">
        <v>496</v>
      </c>
      <c r="J14" s="24" t="s">
        <v>353</v>
      </c>
      <c r="K14" s="24" t="s">
        <v>354</v>
      </c>
      <c r="L14" s="24" t="s">
        <v>1019</v>
      </c>
      <c r="N14" s="24" t="s">
        <v>68</v>
      </c>
      <c r="O14" s="24" t="s">
        <v>355</v>
      </c>
      <c r="P14" s="24" t="s">
        <v>356</v>
      </c>
      <c r="Q14" s="24" t="s">
        <v>357</v>
      </c>
      <c r="R14" s="24" t="s">
        <v>11</v>
      </c>
      <c r="S14" s="24" t="s">
        <v>793</v>
      </c>
      <c r="T14" s="27">
        <v>40815</v>
      </c>
      <c r="U14" s="65">
        <v>24780</v>
      </c>
      <c r="V14" s="24">
        <v>413</v>
      </c>
      <c r="W14" s="24">
        <v>12.9</v>
      </c>
      <c r="X14" s="24">
        <v>1.0009999999999999</v>
      </c>
      <c r="Y14" s="24">
        <v>525</v>
      </c>
      <c r="Z14" s="24">
        <v>418</v>
      </c>
      <c r="AA14" s="41">
        <f t="shared" si="0"/>
        <v>5.0378787878787881</v>
      </c>
      <c r="AB14" s="41">
        <f t="shared" si="1"/>
        <v>82.060926315789459</v>
      </c>
      <c r="AC14" s="24">
        <v>0.2</v>
      </c>
      <c r="AE14" s="94">
        <v>82.058000000000007</v>
      </c>
    </row>
    <row r="15" spans="1:31" s="24" customFormat="1" ht="18" x14ac:dyDescent="0.35">
      <c r="A15" s="24">
        <v>2</v>
      </c>
      <c r="B15" s="25" t="s">
        <v>37</v>
      </c>
      <c r="C15" s="24" t="s">
        <v>38</v>
      </c>
      <c r="D15" s="24" t="s">
        <v>288</v>
      </c>
      <c r="E15" s="24" t="s">
        <v>7</v>
      </c>
      <c r="F15" s="24" t="s">
        <v>15</v>
      </c>
      <c r="G15" s="65">
        <v>171000</v>
      </c>
      <c r="H15" s="27">
        <v>40681</v>
      </c>
      <c r="I15" s="24" t="s">
        <v>497</v>
      </c>
      <c r="J15" s="24" t="s">
        <v>358</v>
      </c>
      <c r="K15" s="24" t="s">
        <v>359</v>
      </c>
      <c r="L15" s="24" t="s">
        <v>311</v>
      </c>
      <c r="O15" s="24" t="s">
        <v>360</v>
      </c>
      <c r="P15" s="24" t="s">
        <v>62</v>
      </c>
      <c r="Q15" s="24" t="s">
        <v>361</v>
      </c>
      <c r="R15" s="24" t="s">
        <v>362</v>
      </c>
      <c r="S15" s="24" t="s">
        <v>788</v>
      </c>
      <c r="T15" s="27">
        <v>40830</v>
      </c>
      <c r="U15" s="65">
        <v>25540</v>
      </c>
      <c r="V15" s="24">
        <v>425.66699999999997</v>
      </c>
      <c r="W15" s="24">
        <v>11.7</v>
      </c>
      <c r="X15" s="24">
        <v>1.0149999999999999</v>
      </c>
      <c r="Y15" s="24">
        <v>1020</v>
      </c>
      <c r="Z15" s="24">
        <v>230</v>
      </c>
      <c r="AA15" s="41">
        <f t="shared" si="0"/>
        <v>5.3856749311294765</v>
      </c>
      <c r="AB15" s="41">
        <f t="shared" si="1"/>
        <v>80.222443895140657</v>
      </c>
      <c r="AC15" s="24">
        <v>1.1299999999999999</v>
      </c>
      <c r="AD15" s="44">
        <f>AB15*(AC15-1)/100</f>
        <v>0.10428917706368276</v>
      </c>
      <c r="AE15" s="94">
        <v>80.114000000000004</v>
      </c>
    </row>
    <row r="16" spans="1:31" s="24" customFormat="1" ht="18" x14ac:dyDescent="0.35">
      <c r="A16" s="24">
        <v>3</v>
      </c>
      <c r="B16" s="25" t="s">
        <v>363</v>
      </c>
      <c r="C16" s="24" t="s">
        <v>29</v>
      </c>
      <c r="D16" s="24" t="s">
        <v>288</v>
      </c>
      <c r="E16" s="24" t="s">
        <v>364</v>
      </c>
      <c r="F16" s="24" t="s">
        <v>15</v>
      </c>
      <c r="G16" s="65">
        <v>155000</v>
      </c>
      <c r="H16" s="27">
        <v>40667</v>
      </c>
      <c r="I16" s="24" t="s">
        <v>498</v>
      </c>
      <c r="J16" s="24" t="s">
        <v>301</v>
      </c>
      <c r="N16" s="24" t="s">
        <v>365</v>
      </c>
      <c r="O16" s="24" t="s">
        <v>328</v>
      </c>
      <c r="P16" s="24" t="s">
        <v>366</v>
      </c>
      <c r="Q16" s="24" t="s">
        <v>361</v>
      </c>
      <c r="R16" s="24" t="s">
        <v>367</v>
      </c>
      <c r="S16" s="24" t="s">
        <v>793</v>
      </c>
      <c r="T16" s="27">
        <v>40814</v>
      </c>
      <c r="U16" s="65">
        <v>22660</v>
      </c>
      <c r="V16" s="24">
        <v>377.66699999999997</v>
      </c>
      <c r="W16" s="24">
        <v>12.2</v>
      </c>
      <c r="X16" s="24">
        <v>1.0092000000000001</v>
      </c>
      <c r="Y16" s="24">
        <v>542</v>
      </c>
      <c r="Z16" s="24">
        <v>411</v>
      </c>
      <c r="AA16" s="41">
        <f t="shared" si="0"/>
        <v>5.1139118457300272</v>
      </c>
      <c r="AB16" s="41">
        <f t="shared" si="1"/>
        <v>74.530329794058233</v>
      </c>
      <c r="AC16" s="24">
        <v>0.4</v>
      </c>
      <c r="AD16" s="44"/>
      <c r="AE16" s="94">
        <v>74.39</v>
      </c>
    </row>
    <row r="17" spans="1:31" s="24" customFormat="1" ht="18" x14ac:dyDescent="0.35">
      <c r="A17" s="24">
        <v>4</v>
      </c>
      <c r="B17" s="25" t="s">
        <v>282</v>
      </c>
      <c r="C17" s="24" t="s">
        <v>39</v>
      </c>
      <c r="D17" s="24" t="s">
        <v>288</v>
      </c>
      <c r="E17" s="24" t="s">
        <v>368</v>
      </c>
      <c r="F17" s="24" t="s">
        <v>15</v>
      </c>
      <c r="G17" s="65">
        <v>180000</v>
      </c>
      <c r="H17" s="27">
        <v>40661</v>
      </c>
      <c r="I17" s="24" t="s">
        <v>31</v>
      </c>
      <c r="K17" s="24" t="s">
        <v>369</v>
      </c>
      <c r="L17" s="24" t="s">
        <v>311</v>
      </c>
      <c r="O17" s="24" t="s">
        <v>370</v>
      </c>
      <c r="P17" s="24" t="s">
        <v>371</v>
      </c>
      <c r="Q17" s="24" t="s">
        <v>372</v>
      </c>
      <c r="R17" s="24" t="s">
        <v>373</v>
      </c>
      <c r="S17" s="24" t="s">
        <v>805</v>
      </c>
      <c r="T17" s="27">
        <v>40821</v>
      </c>
      <c r="U17" s="65">
        <v>24320</v>
      </c>
      <c r="V17" s="24">
        <v>405.33300000000003</v>
      </c>
      <c r="W17" s="24">
        <v>11.3</v>
      </c>
      <c r="X17" s="24">
        <v>1.0195000000000001</v>
      </c>
      <c r="Y17" s="24">
        <v>422.5</v>
      </c>
      <c r="Z17" s="24">
        <v>599.5</v>
      </c>
      <c r="AA17" s="41">
        <f t="shared" si="0"/>
        <v>5.814709595959596</v>
      </c>
      <c r="AB17" s="41">
        <f t="shared" si="1"/>
        <v>71.067520515064331</v>
      </c>
      <c r="AC17" s="24">
        <v>0.4</v>
      </c>
      <c r="AD17" s="44"/>
      <c r="AE17" s="94">
        <v>71.069999999999993</v>
      </c>
    </row>
    <row r="18" spans="1:31" s="24" customFormat="1" ht="18" x14ac:dyDescent="0.35">
      <c r="A18" s="24">
        <v>5</v>
      </c>
      <c r="B18" s="25" t="s">
        <v>283</v>
      </c>
      <c r="C18" s="24" t="s">
        <v>291</v>
      </c>
      <c r="D18" s="24" t="s">
        <v>288</v>
      </c>
      <c r="E18" s="24" t="s">
        <v>368</v>
      </c>
      <c r="F18" s="24" t="s">
        <v>15</v>
      </c>
      <c r="G18" s="65">
        <v>140000</v>
      </c>
      <c r="H18" s="27">
        <v>40670</v>
      </c>
      <c r="I18" s="24" t="s">
        <v>25</v>
      </c>
      <c r="J18" s="24" t="s">
        <v>311</v>
      </c>
      <c r="K18" s="24" t="s">
        <v>374</v>
      </c>
      <c r="O18" s="24" t="s">
        <v>375</v>
      </c>
      <c r="Q18" s="24" t="s">
        <v>65</v>
      </c>
      <c r="R18" s="24" t="s">
        <v>376</v>
      </c>
      <c r="S18" s="24" t="s">
        <v>788</v>
      </c>
      <c r="T18" s="27">
        <v>40816</v>
      </c>
      <c r="U18" s="65">
        <v>19500</v>
      </c>
      <c r="V18" s="24">
        <v>325</v>
      </c>
      <c r="W18" s="24">
        <v>10.4</v>
      </c>
      <c r="X18" s="24">
        <v>1.03</v>
      </c>
      <c r="Y18" s="24">
        <v>1742.4</v>
      </c>
      <c r="Z18" s="24">
        <v>125</v>
      </c>
      <c r="AA18" s="41">
        <f t="shared" si="0"/>
        <v>5</v>
      </c>
      <c r="AB18" s="41">
        <f t="shared" si="1"/>
        <v>66.95</v>
      </c>
      <c r="AC18" s="24">
        <v>0.9</v>
      </c>
      <c r="AD18" s="44"/>
      <c r="AE18" s="94">
        <v>66.95</v>
      </c>
    </row>
    <row r="19" spans="1:31" s="24" customFormat="1" ht="18" x14ac:dyDescent="0.35">
      <c r="A19" s="24">
        <v>6</v>
      </c>
      <c r="B19" s="25" t="s">
        <v>284</v>
      </c>
      <c r="C19" s="24" t="s">
        <v>226</v>
      </c>
      <c r="D19" s="24" t="s">
        <v>288</v>
      </c>
      <c r="E19" s="24" t="s">
        <v>397</v>
      </c>
      <c r="F19" s="24" t="s">
        <v>398</v>
      </c>
      <c r="G19" s="65">
        <v>154000</v>
      </c>
      <c r="H19" s="27">
        <v>40673</v>
      </c>
      <c r="I19" s="24" t="s">
        <v>45</v>
      </c>
      <c r="J19" s="24" t="s">
        <v>301</v>
      </c>
      <c r="K19" s="24" t="s">
        <v>311</v>
      </c>
      <c r="N19" s="24" t="s">
        <v>296</v>
      </c>
      <c r="O19" s="24" t="s">
        <v>377</v>
      </c>
      <c r="P19" s="24" t="s">
        <v>62</v>
      </c>
      <c r="Q19" s="24" t="s">
        <v>361</v>
      </c>
      <c r="R19" s="24" t="s">
        <v>378</v>
      </c>
      <c r="S19" s="24" t="s">
        <v>795</v>
      </c>
      <c r="T19" s="27">
        <v>40816</v>
      </c>
      <c r="U19" s="65">
        <v>21240</v>
      </c>
      <c r="V19" s="24">
        <v>354</v>
      </c>
      <c r="W19" s="24">
        <v>10.1</v>
      </c>
      <c r="X19" s="24">
        <v>1.0329999999999999</v>
      </c>
      <c r="Y19" s="24">
        <v>1205</v>
      </c>
      <c r="Z19" s="24">
        <v>250</v>
      </c>
      <c r="AA19" s="41">
        <f t="shared" si="0"/>
        <v>6.9157483930211203</v>
      </c>
      <c r="AB19" s="41">
        <f t="shared" si="1"/>
        <v>52.876706788381739</v>
      </c>
      <c r="AC19" s="24">
        <v>1.8</v>
      </c>
      <c r="AD19" s="44">
        <f>AB19*(AC19-1)/100</f>
        <v>0.42301365430705395</v>
      </c>
      <c r="AE19" s="94">
        <v>52.497</v>
      </c>
    </row>
    <row r="20" spans="1:31" s="24" customFormat="1" ht="18" x14ac:dyDescent="0.35">
      <c r="B20" s="25"/>
      <c r="AA20" s="41"/>
      <c r="AB20" s="41"/>
      <c r="AD20" s="44"/>
      <c r="AE20" s="94"/>
    </row>
    <row r="21" spans="1:31" s="24" customFormat="1" ht="18" x14ac:dyDescent="0.35">
      <c r="A21" s="24">
        <v>1</v>
      </c>
      <c r="B21" s="25" t="s">
        <v>212</v>
      </c>
      <c r="C21" s="24" t="s">
        <v>41</v>
      </c>
      <c r="D21" s="24" t="s">
        <v>289</v>
      </c>
      <c r="E21" s="24" t="s">
        <v>379</v>
      </c>
      <c r="F21" s="24" t="s">
        <v>15</v>
      </c>
      <c r="G21" s="65">
        <v>140000</v>
      </c>
      <c r="H21" s="27">
        <v>40704</v>
      </c>
      <c r="I21" s="24" t="s">
        <v>499</v>
      </c>
      <c r="J21" s="24" t="s">
        <v>301</v>
      </c>
      <c r="K21" s="24" t="s">
        <v>380</v>
      </c>
      <c r="N21" s="24" t="s">
        <v>67</v>
      </c>
      <c r="O21" s="24" t="s">
        <v>328</v>
      </c>
      <c r="P21" s="24" t="s">
        <v>381</v>
      </c>
      <c r="Q21" s="24" t="s">
        <v>361</v>
      </c>
      <c r="R21" s="24" t="s">
        <v>382</v>
      </c>
      <c r="S21" s="24" t="s">
        <v>801</v>
      </c>
      <c r="T21" s="27">
        <v>40820</v>
      </c>
      <c r="U21" s="65">
        <v>18740</v>
      </c>
      <c r="V21" s="24">
        <v>312.33300000000003</v>
      </c>
      <c r="W21" s="24">
        <v>11.3</v>
      </c>
      <c r="X21" s="24">
        <v>1.0195000000000001</v>
      </c>
      <c r="Y21" s="24">
        <v>369</v>
      </c>
      <c r="Z21" s="24">
        <v>672</v>
      </c>
      <c r="AA21" s="41">
        <f t="shared" si="0"/>
        <v>5.6925619834710748</v>
      </c>
      <c r="AB21" s="41">
        <f t="shared" si="1"/>
        <v>55.936763521341469</v>
      </c>
      <c r="AC21" s="24">
        <v>1</v>
      </c>
      <c r="AD21" s="44"/>
      <c r="AE21" s="94">
        <v>55.93</v>
      </c>
    </row>
    <row r="22" spans="1:31" s="24" customFormat="1" ht="18" x14ac:dyDescent="0.35">
      <c r="A22" s="24">
        <v>2</v>
      </c>
      <c r="B22" s="25" t="s">
        <v>285</v>
      </c>
      <c r="C22" s="24" t="s">
        <v>29</v>
      </c>
      <c r="D22" s="24" t="s">
        <v>289</v>
      </c>
      <c r="E22" s="24" t="s">
        <v>384</v>
      </c>
      <c r="F22" s="24" t="s">
        <v>15</v>
      </c>
      <c r="G22" s="65">
        <v>120000</v>
      </c>
      <c r="H22" s="27">
        <v>40696</v>
      </c>
      <c r="I22" s="24" t="s">
        <v>25</v>
      </c>
      <c r="J22" s="24" t="s">
        <v>301</v>
      </c>
      <c r="K22" s="24" t="s">
        <v>385</v>
      </c>
      <c r="M22" s="24" t="s">
        <v>67</v>
      </c>
      <c r="P22" s="24" t="s">
        <v>386</v>
      </c>
      <c r="Q22" s="24" t="s">
        <v>387</v>
      </c>
      <c r="R22" s="24" t="s">
        <v>367</v>
      </c>
      <c r="S22" s="24" t="s">
        <v>801</v>
      </c>
      <c r="T22" s="105">
        <v>40826</v>
      </c>
      <c r="U22" s="65">
        <v>17460</v>
      </c>
      <c r="V22" s="24">
        <v>291</v>
      </c>
      <c r="W22" s="24">
        <v>12.2</v>
      </c>
      <c r="X22" s="24">
        <v>1.0092000000000001</v>
      </c>
      <c r="Y22" s="24">
        <v>300</v>
      </c>
      <c r="Z22" s="24">
        <v>798</v>
      </c>
      <c r="AA22" s="41">
        <f t="shared" si="0"/>
        <v>5.4958677685950414</v>
      </c>
      <c r="AB22" s="41">
        <f t="shared" si="1"/>
        <v>53.436001804511285</v>
      </c>
      <c r="AC22" s="24">
        <v>1.5</v>
      </c>
      <c r="AD22" s="44">
        <f>AB22*(AC22-1)/100</f>
        <v>0.26718000902255645</v>
      </c>
      <c r="AE22" s="94">
        <v>53.16</v>
      </c>
    </row>
    <row r="23" spans="1:31" s="24" customFormat="1" ht="18" x14ac:dyDescent="0.35">
      <c r="A23" s="24">
        <v>3</v>
      </c>
      <c r="B23" s="25" t="s">
        <v>286</v>
      </c>
      <c r="C23" s="24" t="s">
        <v>292</v>
      </c>
      <c r="D23" s="24" t="s">
        <v>289</v>
      </c>
      <c r="E23" s="24" t="s">
        <v>388</v>
      </c>
      <c r="F23" s="24" t="s">
        <v>15</v>
      </c>
      <c r="G23" s="65">
        <v>180000</v>
      </c>
      <c r="H23" s="27">
        <v>40707</v>
      </c>
      <c r="I23" s="24" t="s">
        <v>25</v>
      </c>
      <c r="J23" s="24" t="s">
        <v>389</v>
      </c>
      <c r="K23" s="24" t="s">
        <v>390</v>
      </c>
      <c r="L23" s="24" t="s">
        <v>391</v>
      </c>
      <c r="O23" s="24" t="s">
        <v>392</v>
      </c>
      <c r="R23" s="24" t="s">
        <v>343</v>
      </c>
      <c r="S23" s="24" t="s">
        <v>787</v>
      </c>
      <c r="T23" s="27">
        <v>40837</v>
      </c>
      <c r="U23" s="65">
        <v>16980</v>
      </c>
      <c r="V23" s="24">
        <v>283</v>
      </c>
      <c r="W23" s="24">
        <v>11.1</v>
      </c>
      <c r="X23" s="24">
        <v>1.02</v>
      </c>
      <c r="Y23" s="24">
        <v>1500</v>
      </c>
      <c r="Z23" s="24">
        <v>164</v>
      </c>
      <c r="AA23" s="41">
        <f t="shared" si="0"/>
        <v>5.6473829201101928</v>
      </c>
      <c r="AB23" s="41">
        <f t="shared" si="1"/>
        <v>51.113941463414641</v>
      </c>
      <c r="AC23" s="24">
        <v>1.9</v>
      </c>
      <c r="AD23" s="44">
        <f>AB23*(AC23-1)/100</f>
        <v>0.46002547317073172</v>
      </c>
      <c r="AE23" s="94">
        <v>50.63</v>
      </c>
    </row>
    <row r="24" spans="1:31" s="24" customFormat="1" ht="18" x14ac:dyDescent="0.35">
      <c r="B24" s="25"/>
      <c r="AD24" s="44"/>
    </row>
    <row r="25" spans="1:31" s="24" customFormat="1" ht="18" x14ac:dyDescent="0.35">
      <c r="B25" s="25"/>
    </row>
    <row r="26" spans="1:31" s="24" customFormat="1" ht="18" x14ac:dyDescent="0.35">
      <c r="B26" s="25"/>
    </row>
    <row r="34" spans="30:30" x14ac:dyDescent="0.3">
      <c r="AD34" s="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3"/>
  <sheetViews>
    <sheetView workbookViewId="0"/>
  </sheetViews>
  <sheetFormatPr defaultRowHeight="15.6" x14ac:dyDescent="0.3"/>
  <cols>
    <col min="2" max="2" width="17.3984375" style="5" bestFit="1" customWidth="1"/>
    <col min="3" max="3" width="11.59765625" bestFit="1" customWidth="1"/>
    <col min="4" max="4" width="16.09765625" bestFit="1" customWidth="1"/>
    <col min="5" max="5" width="11" customWidth="1"/>
    <col min="6" max="6" width="20" style="16" bestFit="1" customWidth="1"/>
    <col min="7" max="7" width="14.59765625" bestFit="1" customWidth="1"/>
    <col min="8" max="8" width="24.19921875" bestFit="1" customWidth="1"/>
    <col min="9" max="9" width="25.69921875" bestFit="1" customWidth="1"/>
    <col min="10" max="10" width="28.09765625" bestFit="1" customWidth="1"/>
    <col min="11" max="11" width="18" bestFit="1" customWidth="1"/>
    <col min="12" max="12" width="31.09765625" bestFit="1" customWidth="1"/>
    <col min="13" max="13" width="30.5" bestFit="1" customWidth="1"/>
    <col min="14" max="14" width="26.5" bestFit="1" customWidth="1"/>
    <col min="15" max="15" width="19.8984375" bestFit="1" customWidth="1"/>
    <col min="16" max="16" width="16.09765625" bestFit="1" customWidth="1"/>
    <col min="17" max="17" width="30.8984375" bestFit="1" customWidth="1"/>
    <col min="18" max="18" width="16.3984375" customWidth="1"/>
    <col min="19" max="19" width="14.19921875" bestFit="1" customWidth="1"/>
    <col min="20" max="20" width="12.59765625" style="6" bestFit="1" customWidth="1"/>
    <col min="21" max="21" width="9.8984375" bestFit="1" customWidth="1"/>
    <col min="22" max="22" width="10.3984375" bestFit="1" customWidth="1"/>
    <col min="23" max="23" width="12.19921875" bestFit="1" customWidth="1"/>
    <col min="27" max="27" width="12.69921875" bestFit="1" customWidth="1"/>
    <col min="28" max="28" width="16.3984375" bestFit="1" customWidth="1"/>
    <col min="29" max="29" width="8.8984375" bestFit="1" customWidth="1"/>
    <col min="30" max="30" width="11.3984375" bestFit="1" customWidth="1"/>
  </cols>
  <sheetData>
    <row r="1" spans="1:30" s="25" customFormat="1" ht="18" x14ac:dyDescent="0.35">
      <c r="A1" s="102" t="s">
        <v>253</v>
      </c>
      <c r="B1" s="102" t="s">
        <v>0</v>
      </c>
      <c r="C1" s="102" t="s">
        <v>1</v>
      </c>
      <c r="D1" s="102" t="s">
        <v>6</v>
      </c>
      <c r="E1" s="102" t="s">
        <v>14</v>
      </c>
      <c r="F1" s="103" t="s">
        <v>8</v>
      </c>
      <c r="G1" s="102" t="s">
        <v>9</v>
      </c>
      <c r="H1" s="102" t="s">
        <v>10</v>
      </c>
      <c r="I1" s="102" t="s">
        <v>393</v>
      </c>
      <c r="J1" s="102" t="s">
        <v>49</v>
      </c>
      <c r="K1" s="102" t="s">
        <v>50</v>
      </c>
      <c r="L1" s="102" t="s">
        <v>261</v>
      </c>
      <c r="M1" s="102" t="s">
        <v>394</v>
      </c>
      <c r="N1" s="102" t="s">
        <v>263</v>
      </c>
      <c r="O1" s="102" t="s">
        <v>52</v>
      </c>
      <c r="P1" s="102" t="s">
        <v>51</v>
      </c>
      <c r="Q1" s="102" t="s">
        <v>58</v>
      </c>
      <c r="R1" s="102" t="s">
        <v>12</v>
      </c>
      <c r="S1" s="102" t="s">
        <v>265</v>
      </c>
      <c r="T1" s="104" t="s">
        <v>19</v>
      </c>
      <c r="U1" s="102" t="s">
        <v>18</v>
      </c>
      <c r="V1" s="102" t="s">
        <v>20</v>
      </c>
      <c r="W1" s="102" t="s">
        <v>46</v>
      </c>
      <c r="X1" s="102" t="s">
        <v>119</v>
      </c>
      <c r="Y1" s="102" t="s">
        <v>120</v>
      </c>
      <c r="Z1" s="102" t="s">
        <v>21</v>
      </c>
      <c r="AA1" s="102" t="s">
        <v>270</v>
      </c>
      <c r="AB1" s="102" t="s">
        <v>17</v>
      </c>
      <c r="AC1" s="102" t="s">
        <v>22</v>
      </c>
      <c r="AD1" s="102" t="s">
        <v>395</v>
      </c>
    </row>
    <row r="2" spans="1:30" s="24" customFormat="1" ht="18" x14ac:dyDescent="0.35">
      <c r="A2" s="30">
        <v>1</v>
      </c>
      <c r="B2" s="25" t="s">
        <v>400</v>
      </c>
      <c r="C2" s="24" t="s">
        <v>29</v>
      </c>
      <c r="D2" s="24" t="s">
        <v>384</v>
      </c>
      <c r="E2" s="24" t="s">
        <v>15</v>
      </c>
      <c r="F2" s="31">
        <v>140000</v>
      </c>
      <c r="G2" s="27">
        <v>40269</v>
      </c>
      <c r="H2" s="24" t="s">
        <v>500</v>
      </c>
      <c r="I2" s="24" t="s">
        <v>311</v>
      </c>
      <c r="J2" s="24" t="s">
        <v>417</v>
      </c>
      <c r="K2" s="24" t="s">
        <v>311</v>
      </c>
      <c r="L2" s="24" t="s">
        <v>311</v>
      </c>
      <c r="M2" s="24" t="s">
        <v>67</v>
      </c>
      <c r="N2" s="24" t="s">
        <v>375</v>
      </c>
      <c r="O2" s="24" t="s">
        <v>311</v>
      </c>
      <c r="P2" s="24" t="s">
        <v>311</v>
      </c>
      <c r="Q2" s="24" t="s">
        <v>329</v>
      </c>
      <c r="R2" s="24" t="s">
        <v>801</v>
      </c>
      <c r="S2" s="27">
        <v>40418</v>
      </c>
      <c r="T2" s="65">
        <v>27900</v>
      </c>
      <c r="U2" s="24">
        <v>465</v>
      </c>
      <c r="V2" s="24">
        <v>10.5</v>
      </c>
      <c r="W2" s="24">
        <v>1.0286999999999999</v>
      </c>
      <c r="X2" s="24">
        <v>700</v>
      </c>
      <c r="Y2" s="24">
        <v>330</v>
      </c>
      <c r="Z2" s="44">
        <f t="shared" ref="Z2:Z13" si="0">(X2*Y2)/43560</f>
        <v>5.3030303030303028</v>
      </c>
      <c r="AA2" s="44">
        <f>(U2*W2)/Z2</f>
        <v>90.202294285714288</v>
      </c>
      <c r="AB2" s="24">
        <v>1.5</v>
      </c>
      <c r="AC2" s="44">
        <f>AA2*(AB2-1)/100</f>
        <v>0.45101147142857145</v>
      </c>
      <c r="AD2" s="94">
        <v>89.751800000000003</v>
      </c>
    </row>
    <row r="3" spans="1:30" s="24" customFormat="1" ht="18" x14ac:dyDescent="0.35">
      <c r="A3" s="24">
        <v>2</v>
      </c>
      <c r="B3" s="25" t="s">
        <v>401</v>
      </c>
      <c r="C3" s="24" t="s">
        <v>402</v>
      </c>
      <c r="D3" s="24" t="s">
        <v>7</v>
      </c>
      <c r="E3" s="24" t="s">
        <v>15</v>
      </c>
      <c r="F3" s="31">
        <v>160000</v>
      </c>
      <c r="G3" s="27">
        <v>40274</v>
      </c>
      <c r="H3" s="24" t="s">
        <v>502</v>
      </c>
      <c r="I3" s="24" t="s">
        <v>311</v>
      </c>
      <c r="J3" s="24" t="s">
        <v>418</v>
      </c>
      <c r="K3" s="24" t="s">
        <v>311</v>
      </c>
      <c r="L3" s="24" t="s">
        <v>311</v>
      </c>
      <c r="M3" s="24" t="s">
        <v>419</v>
      </c>
      <c r="N3" s="24" t="s">
        <v>420</v>
      </c>
      <c r="O3" s="24" t="s">
        <v>421</v>
      </c>
      <c r="P3" s="24" t="s">
        <v>422</v>
      </c>
      <c r="Q3" s="24" t="s">
        <v>367</v>
      </c>
      <c r="R3" s="24" t="s">
        <v>801</v>
      </c>
      <c r="S3" s="27">
        <v>40431</v>
      </c>
      <c r="T3" s="65">
        <v>27340</v>
      </c>
      <c r="U3" s="24">
        <v>455.67</v>
      </c>
      <c r="V3" s="24">
        <v>12.6</v>
      </c>
      <c r="W3" s="24">
        <v>1</v>
      </c>
      <c r="X3" s="24">
        <v>798</v>
      </c>
      <c r="Y3" s="24">
        <v>285</v>
      </c>
      <c r="Z3" s="44">
        <f t="shared" si="0"/>
        <v>5.2210743801652892</v>
      </c>
      <c r="AA3" s="44">
        <f t="shared" ref="AA3:AA13" si="1">(U3*W3)/Z3</f>
        <v>87.275140482785915</v>
      </c>
      <c r="AB3" s="24">
        <v>1</v>
      </c>
      <c r="AC3" s="44"/>
      <c r="AD3" s="94">
        <v>87.27</v>
      </c>
    </row>
    <row r="4" spans="1:30" s="24" customFormat="1" ht="18" x14ac:dyDescent="0.35">
      <c r="A4" s="24">
        <v>3</v>
      </c>
      <c r="B4" s="25" t="s">
        <v>403</v>
      </c>
      <c r="C4" s="24" t="s">
        <v>404</v>
      </c>
      <c r="D4" s="24" t="s">
        <v>405</v>
      </c>
      <c r="E4" s="24" t="s">
        <v>15</v>
      </c>
      <c r="F4" s="31">
        <v>148000</v>
      </c>
      <c r="G4" s="27">
        <v>40288</v>
      </c>
      <c r="H4" s="24" t="s">
        <v>501</v>
      </c>
      <c r="K4" s="24" t="s">
        <v>311</v>
      </c>
      <c r="L4" s="24" t="s">
        <v>311</v>
      </c>
      <c r="M4" s="24" t="s">
        <v>423</v>
      </c>
      <c r="N4" s="24" t="s">
        <v>424</v>
      </c>
      <c r="O4" s="24" t="s">
        <v>425</v>
      </c>
      <c r="P4" s="24" t="s">
        <v>426</v>
      </c>
      <c r="Q4" s="24" t="s">
        <v>11</v>
      </c>
      <c r="R4" s="24" t="s">
        <v>793</v>
      </c>
      <c r="S4" s="27">
        <v>40431</v>
      </c>
      <c r="T4" s="65">
        <v>30920</v>
      </c>
      <c r="U4" s="24">
        <v>515.33000000000004</v>
      </c>
      <c r="V4" s="24">
        <v>12.9</v>
      </c>
      <c r="W4" s="24">
        <v>1.0011000000000001</v>
      </c>
      <c r="X4" s="24">
        <v>1160</v>
      </c>
      <c r="Y4" s="24">
        <v>228</v>
      </c>
      <c r="Z4" s="44">
        <f t="shared" si="0"/>
        <v>6.0716253443526167</v>
      </c>
      <c r="AA4" s="44">
        <f t="shared" si="1"/>
        <v>84.968494223684232</v>
      </c>
      <c r="AB4" s="24">
        <v>0.4</v>
      </c>
      <c r="AC4" s="44"/>
      <c r="AD4" s="94">
        <v>84.968800000000002</v>
      </c>
    </row>
    <row r="5" spans="1:30" s="24" customFormat="1" ht="18" x14ac:dyDescent="0.35">
      <c r="A5" s="24">
        <v>4</v>
      </c>
      <c r="B5" s="25" t="s">
        <v>406</v>
      </c>
      <c r="C5" s="24" t="s">
        <v>29</v>
      </c>
      <c r="D5" s="24" t="s">
        <v>407</v>
      </c>
      <c r="E5" s="24" t="s">
        <v>15</v>
      </c>
      <c r="F5" s="31">
        <v>150000</v>
      </c>
      <c r="G5" s="27">
        <v>40276</v>
      </c>
      <c r="H5" s="24" t="s">
        <v>293</v>
      </c>
      <c r="I5" s="24" t="s">
        <v>311</v>
      </c>
      <c r="J5" s="24" t="s">
        <v>427</v>
      </c>
      <c r="K5" s="24" t="s">
        <v>311</v>
      </c>
      <c r="L5" s="24" t="s">
        <v>311</v>
      </c>
      <c r="M5" s="24" t="s">
        <v>67</v>
      </c>
      <c r="N5" s="24" t="s">
        <v>428</v>
      </c>
      <c r="O5" s="24" t="s">
        <v>429</v>
      </c>
      <c r="P5" s="24" t="s">
        <v>426</v>
      </c>
      <c r="Q5" s="24" t="s">
        <v>378</v>
      </c>
      <c r="R5" s="24" t="s">
        <v>801</v>
      </c>
      <c r="S5" s="27">
        <v>40428</v>
      </c>
      <c r="T5" s="65">
        <v>27320</v>
      </c>
      <c r="U5" s="24">
        <v>455.33</v>
      </c>
      <c r="V5" s="24">
        <v>12.5</v>
      </c>
      <c r="W5" s="24">
        <v>1.0057</v>
      </c>
      <c r="X5" s="24">
        <v>750</v>
      </c>
      <c r="Y5" s="24">
        <v>320</v>
      </c>
      <c r="Z5" s="44">
        <f t="shared" si="0"/>
        <v>5.5096418732782366</v>
      </c>
      <c r="AA5" s="44">
        <f t="shared" si="1"/>
        <v>83.113456651500002</v>
      </c>
      <c r="AB5" s="24">
        <v>1</v>
      </c>
      <c r="AC5" s="44"/>
      <c r="AD5" s="94">
        <v>83.11</v>
      </c>
    </row>
    <row r="6" spans="1:30" s="24" customFormat="1" ht="18" x14ac:dyDescent="0.35">
      <c r="A6" s="24">
        <v>5</v>
      </c>
      <c r="B6" s="25" t="s">
        <v>273</v>
      </c>
      <c r="C6" s="24" t="s">
        <v>23</v>
      </c>
      <c r="D6" s="24" t="s">
        <v>7</v>
      </c>
      <c r="E6" s="24" t="s">
        <v>15</v>
      </c>
      <c r="F6" s="31">
        <v>180000</v>
      </c>
      <c r="G6" s="27">
        <v>40281</v>
      </c>
      <c r="H6" s="24" t="s">
        <v>472</v>
      </c>
      <c r="I6" s="24" t="s">
        <v>433</v>
      </c>
      <c r="J6" s="24" t="s">
        <v>430</v>
      </c>
      <c r="K6" s="24" t="s">
        <v>311</v>
      </c>
      <c r="L6" s="24" t="s">
        <v>311</v>
      </c>
      <c r="M6" s="24" t="s">
        <v>431</v>
      </c>
      <c r="N6" s="24" t="s">
        <v>432</v>
      </c>
      <c r="O6" s="24" t="s">
        <v>311</v>
      </c>
      <c r="P6" s="24" t="s">
        <v>434</v>
      </c>
      <c r="Q6" s="24" t="s">
        <v>435</v>
      </c>
      <c r="R6" s="24" t="s">
        <v>793</v>
      </c>
      <c r="S6" s="27">
        <v>40444</v>
      </c>
      <c r="T6" s="65">
        <v>24820</v>
      </c>
      <c r="U6" s="24">
        <v>413.67</v>
      </c>
      <c r="V6" s="24">
        <v>10.199999999999999</v>
      </c>
      <c r="W6" s="24">
        <v>1.03</v>
      </c>
      <c r="X6" s="24">
        <v>585.5</v>
      </c>
      <c r="Y6" s="24">
        <v>384</v>
      </c>
      <c r="Z6" s="44">
        <f t="shared" si="0"/>
        <v>5.1614325068870519</v>
      </c>
      <c r="AA6" s="44">
        <f t="shared" si="1"/>
        <v>82.550745249786516</v>
      </c>
      <c r="AB6" s="24">
        <v>1</v>
      </c>
      <c r="AC6" s="44"/>
      <c r="AD6" s="94">
        <v>82.57</v>
      </c>
    </row>
    <row r="7" spans="1:30" s="24" customFormat="1" ht="18" x14ac:dyDescent="0.35">
      <c r="A7" s="24">
        <v>6</v>
      </c>
      <c r="B7" s="25" t="s">
        <v>408</v>
      </c>
      <c r="C7" s="24" t="s">
        <v>29</v>
      </c>
      <c r="D7" s="24" t="s">
        <v>384</v>
      </c>
      <c r="E7" s="24" t="s">
        <v>15</v>
      </c>
      <c r="F7" s="31">
        <v>140000</v>
      </c>
      <c r="G7" s="27">
        <v>40280</v>
      </c>
      <c r="H7" s="24" t="s">
        <v>503</v>
      </c>
      <c r="I7" s="24" t="s">
        <v>311</v>
      </c>
      <c r="K7" s="24" t="s">
        <v>311</v>
      </c>
      <c r="L7" s="24" t="s">
        <v>436</v>
      </c>
      <c r="M7" s="24" t="s">
        <v>67</v>
      </c>
      <c r="N7" s="24" t="s">
        <v>311</v>
      </c>
      <c r="O7" s="24" t="s">
        <v>438</v>
      </c>
      <c r="P7" s="24" t="s">
        <v>439</v>
      </c>
      <c r="Q7" s="24" t="s">
        <v>382</v>
      </c>
      <c r="R7" s="24" t="s">
        <v>787</v>
      </c>
      <c r="S7" s="27">
        <v>40436</v>
      </c>
      <c r="T7" s="65">
        <v>25980</v>
      </c>
      <c r="U7" s="24">
        <v>433</v>
      </c>
      <c r="V7" s="24">
        <v>12.2</v>
      </c>
      <c r="W7" s="24">
        <v>1.0092000000000001</v>
      </c>
      <c r="X7" s="24">
        <v>700</v>
      </c>
      <c r="Y7" s="24">
        <v>330</v>
      </c>
      <c r="Z7" s="44">
        <f t="shared" si="0"/>
        <v>5.3030303030303028</v>
      </c>
      <c r="AA7" s="44">
        <f t="shared" si="1"/>
        <v>82.402621714285729</v>
      </c>
      <c r="AB7" s="24">
        <v>1</v>
      </c>
      <c r="AC7" s="44"/>
      <c r="AD7" s="94">
        <v>82.403099999999995</v>
      </c>
    </row>
    <row r="8" spans="1:30" s="24" customFormat="1" ht="18" x14ac:dyDescent="0.35">
      <c r="A8" s="24">
        <v>7</v>
      </c>
      <c r="B8" s="25" t="s">
        <v>175</v>
      </c>
      <c r="C8" s="24" t="s">
        <v>38</v>
      </c>
      <c r="D8" s="24" t="s">
        <v>176</v>
      </c>
      <c r="E8" s="24" t="s">
        <v>15</v>
      </c>
      <c r="F8" s="31" t="s">
        <v>440</v>
      </c>
      <c r="G8" s="27">
        <v>40304</v>
      </c>
      <c r="H8" s="24" t="s">
        <v>504</v>
      </c>
      <c r="I8" s="24" t="s">
        <v>442</v>
      </c>
      <c r="J8" s="24" t="s">
        <v>441</v>
      </c>
      <c r="K8" s="24" t="s">
        <v>311</v>
      </c>
      <c r="L8" s="24" t="s">
        <v>311</v>
      </c>
      <c r="M8" s="24" t="s">
        <v>311</v>
      </c>
      <c r="N8" s="24" t="s">
        <v>445</v>
      </c>
      <c r="O8" s="24" t="s">
        <v>311</v>
      </c>
      <c r="P8" s="24" t="s">
        <v>311</v>
      </c>
      <c r="Q8" s="24" t="s">
        <v>378</v>
      </c>
      <c r="R8" s="24" t="s">
        <v>788</v>
      </c>
      <c r="S8" s="27">
        <v>40455</v>
      </c>
      <c r="T8" s="65">
        <v>24620</v>
      </c>
      <c r="U8" s="24">
        <v>410.33300000000003</v>
      </c>
      <c r="V8" s="24">
        <v>10.3</v>
      </c>
      <c r="W8" s="24">
        <v>1.0309999999999999</v>
      </c>
      <c r="X8" s="24">
        <v>476</v>
      </c>
      <c r="Y8" s="24">
        <v>476</v>
      </c>
      <c r="Z8" s="44">
        <f t="shared" si="0"/>
        <v>5.2014692378328746</v>
      </c>
      <c r="AA8" s="44">
        <f t="shared" si="1"/>
        <v>81.333427855907061</v>
      </c>
      <c r="AB8" s="24">
        <v>1.7</v>
      </c>
      <c r="AC8" s="44">
        <f>AA8*(AB8-1)/100</f>
        <v>0.5693339949913494</v>
      </c>
      <c r="AD8" s="94">
        <v>80.927000000000007</v>
      </c>
    </row>
    <row r="9" spans="1:30" s="24" customFormat="1" ht="18" x14ac:dyDescent="0.35">
      <c r="A9" s="24">
        <v>8</v>
      </c>
      <c r="B9" s="25" t="s">
        <v>409</v>
      </c>
      <c r="C9" s="24" t="s">
        <v>29</v>
      </c>
      <c r="D9" s="24" t="s">
        <v>410</v>
      </c>
      <c r="E9" s="24" t="s">
        <v>15</v>
      </c>
      <c r="F9" s="31">
        <v>140000</v>
      </c>
      <c r="G9" s="27">
        <v>40280</v>
      </c>
      <c r="H9" s="24" t="s">
        <v>505</v>
      </c>
      <c r="I9" s="24" t="s">
        <v>311</v>
      </c>
      <c r="J9" s="24" t="s">
        <v>443</v>
      </c>
      <c r="K9" s="24" t="s">
        <v>311</v>
      </c>
      <c r="L9" s="24" t="s">
        <v>311</v>
      </c>
      <c r="M9" s="24" t="s">
        <v>444</v>
      </c>
      <c r="N9" s="24" t="s">
        <v>311</v>
      </c>
      <c r="O9" s="24" t="s">
        <v>170</v>
      </c>
      <c r="P9" s="24" t="s">
        <v>361</v>
      </c>
      <c r="Q9" s="24" t="s">
        <v>446</v>
      </c>
      <c r="R9" s="24" t="s">
        <v>801</v>
      </c>
      <c r="S9" s="27">
        <v>40436</v>
      </c>
      <c r="T9" s="65">
        <v>22680</v>
      </c>
      <c r="U9" s="24">
        <v>378</v>
      </c>
      <c r="V9" s="24">
        <v>10.4</v>
      </c>
      <c r="W9" s="24">
        <v>1.0299</v>
      </c>
      <c r="X9" s="24">
        <v>894</v>
      </c>
      <c r="Y9" s="24">
        <v>258</v>
      </c>
      <c r="Z9" s="44">
        <f t="shared" si="0"/>
        <v>5.2950413223140496</v>
      </c>
      <c r="AA9" s="44">
        <f t="shared" si="1"/>
        <v>73.522032464491971</v>
      </c>
      <c r="AB9" s="24">
        <v>1</v>
      </c>
      <c r="AC9" s="44"/>
      <c r="AD9" s="94">
        <v>73.522599999999997</v>
      </c>
    </row>
    <row r="10" spans="1:30" s="24" customFormat="1" ht="18" x14ac:dyDescent="0.35">
      <c r="A10" s="24">
        <v>9</v>
      </c>
      <c r="B10" s="25" t="s">
        <v>411</v>
      </c>
      <c r="C10" s="24" t="s">
        <v>29</v>
      </c>
      <c r="D10" s="24" t="s">
        <v>412</v>
      </c>
      <c r="E10" s="24" t="s">
        <v>15</v>
      </c>
      <c r="F10" s="31">
        <v>140000</v>
      </c>
      <c r="G10" s="27">
        <v>40280</v>
      </c>
      <c r="H10" s="24" t="s">
        <v>500</v>
      </c>
      <c r="I10" s="24" t="s">
        <v>311</v>
      </c>
      <c r="J10" s="24" t="s">
        <v>447</v>
      </c>
      <c r="K10" s="24" t="s">
        <v>311</v>
      </c>
      <c r="L10" s="24" t="s">
        <v>311</v>
      </c>
      <c r="M10" s="24" t="s">
        <v>67</v>
      </c>
      <c r="N10" s="24" t="s">
        <v>448</v>
      </c>
      <c r="O10" s="24" t="s">
        <v>449</v>
      </c>
      <c r="P10" s="24" t="s">
        <v>361</v>
      </c>
      <c r="Q10" s="24" t="s">
        <v>446</v>
      </c>
      <c r="R10" s="24" t="s">
        <v>801</v>
      </c>
      <c r="S10" s="27">
        <v>40443</v>
      </c>
      <c r="T10" s="65">
        <v>23820</v>
      </c>
      <c r="U10" s="24">
        <v>397</v>
      </c>
      <c r="V10" s="24">
        <v>11.6</v>
      </c>
      <c r="W10" s="24">
        <v>1.0161</v>
      </c>
      <c r="X10" s="24">
        <v>492</v>
      </c>
      <c r="Y10" s="24">
        <v>500</v>
      </c>
      <c r="Z10" s="44">
        <f t="shared" si="0"/>
        <v>5.6473829201101928</v>
      </c>
      <c r="AA10" s="44">
        <f t="shared" si="1"/>
        <v>71.429847365853661</v>
      </c>
      <c r="AB10" s="24">
        <v>1</v>
      </c>
      <c r="AC10" s="44"/>
      <c r="AD10" s="94">
        <v>71.430899999999994</v>
      </c>
    </row>
    <row r="11" spans="1:30" s="24" customFormat="1" ht="18" x14ac:dyDescent="0.35">
      <c r="A11" s="24">
        <v>10</v>
      </c>
      <c r="B11" s="25" t="s">
        <v>413</v>
      </c>
      <c r="C11" s="24" t="s">
        <v>29</v>
      </c>
      <c r="D11" s="24" t="s">
        <v>340</v>
      </c>
      <c r="E11" s="24" t="s">
        <v>15</v>
      </c>
      <c r="F11" s="31">
        <v>135000</v>
      </c>
      <c r="G11" s="27">
        <v>40273</v>
      </c>
      <c r="H11" s="24" t="s">
        <v>293</v>
      </c>
      <c r="I11" s="24" t="s">
        <v>311</v>
      </c>
      <c r="J11" s="24" t="s">
        <v>450</v>
      </c>
      <c r="K11" s="24" t="s">
        <v>453</v>
      </c>
      <c r="L11" s="24" t="s">
        <v>311</v>
      </c>
      <c r="M11" s="24" t="s">
        <v>456</v>
      </c>
      <c r="N11" s="24" t="s">
        <v>451</v>
      </c>
      <c r="O11" s="24" t="s">
        <v>452</v>
      </c>
      <c r="P11" s="24" t="s">
        <v>434</v>
      </c>
      <c r="Q11" s="24" t="s">
        <v>382</v>
      </c>
      <c r="R11" s="24" t="s">
        <v>787</v>
      </c>
      <c r="S11" s="27">
        <v>40410</v>
      </c>
      <c r="T11" s="65">
        <v>23540</v>
      </c>
      <c r="U11" s="24">
        <v>392.33</v>
      </c>
      <c r="V11" s="24">
        <v>13.1</v>
      </c>
      <c r="W11" s="24">
        <v>0.99890000000000001</v>
      </c>
      <c r="X11" s="24">
        <v>730</v>
      </c>
      <c r="Y11" s="24">
        <v>330</v>
      </c>
      <c r="Z11" s="44">
        <f t="shared" si="0"/>
        <v>5.5303030303030303</v>
      </c>
      <c r="AA11" s="44">
        <f t="shared" si="1"/>
        <v>70.863826964383563</v>
      </c>
      <c r="AB11" s="24">
        <v>1</v>
      </c>
      <c r="AC11" s="44"/>
      <c r="AD11" s="94">
        <v>70.87</v>
      </c>
    </row>
    <row r="12" spans="1:30" s="24" customFormat="1" ht="18" x14ac:dyDescent="0.35">
      <c r="A12" s="24">
        <v>11</v>
      </c>
      <c r="B12" s="25" t="s">
        <v>414</v>
      </c>
      <c r="C12" s="24" t="s">
        <v>493</v>
      </c>
      <c r="D12" s="24" t="s">
        <v>415</v>
      </c>
      <c r="E12" s="24" t="s">
        <v>15</v>
      </c>
      <c r="F12" s="31" t="s">
        <v>454</v>
      </c>
      <c r="G12" s="27">
        <v>40313</v>
      </c>
      <c r="H12" s="24" t="s">
        <v>293</v>
      </c>
      <c r="I12" s="24" t="s">
        <v>311</v>
      </c>
      <c r="J12" s="24" t="s">
        <v>455</v>
      </c>
      <c r="K12" s="24" t="s">
        <v>311</v>
      </c>
      <c r="L12" s="24" t="s">
        <v>311</v>
      </c>
      <c r="M12" s="24" t="s">
        <v>431</v>
      </c>
      <c r="N12" s="24" t="s">
        <v>67</v>
      </c>
      <c r="O12" s="24" t="s">
        <v>311</v>
      </c>
      <c r="P12" s="24" t="s">
        <v>311</v>
      </c>
      <c r="Q12" s="24" t="s">
        <v>378</v>
      </c>
      <c r="R12" s="24" t="s">
        <v>796</v>
      </c>
      <c r="S12" s="27">
        <v>40424</v>
      </c>
      <c r="T12" s="65">
        <v>19240</v>
      </c>
      <c r="U12" s="24">
        <v>320.67</v>
      </c>
      <c r="V12" s="24">
        <v>12</v>
      </c>
      <c r="W12" s="24">
        <v>1</v>
      </c>
      <c r="X12" s="24">
        <v>467</v>
      </c>
      <c r="Y12" s="24">
        <v>467</v>
      </c>
      <c r="Z12" s="44">
        <f t="shared" si="0"/>
        <v>5.0066345270890729</v>
      </c>
      <c r="AA12" s="44">
        <f t="shared" si="1"/>
        <v>64.049013017621249</v>
      </c>
      <c r="AB12" s="24">
        <v>2</v>
      </c>
      <c r="AC12" s="44">
        <f>AA12*(AB12-1)/100</f>
        <v>0.64049013017621248</v>
      </c>
      <c r="AD12" s="94">
        <v>64.066000000000003</v>
      </c>
    </row>
    <row r="13" spans="1:30" s="24" customFormat="1" ht="18" x14ac:dyDescent="0.35">
      <c r="A13" s="24">
        <v>12</v>
      </c>
      <c r="B13" s="25" t="s">
        <v>416</v>
      </c>
      <c r="C13" s="24" t="s">
        <v>29</v>
      </c>
      <c r="D13" s="24" t="s">
        <v>323</v>
      </c>
      <c r="E13" s="24" t="s">
        <v>15</v>
      </c>
      <c r="F13" s="31">
        <v>140000</v>
      </c>
      <c r="G13" s="27">
        <v>40274</v>
      </c>
      <c r="H13" s="24" t="s">
        <v>293</v>
      </c>
      <c r="I13" s="24" t="s">
        <v>311</v>
      </c>
      <c r="J13" s="24" t="s">
        <v>458</v>
      </c>
      <c r="K13" s="24" t="s">
        <v>311</v>
      </c>
      <c r="L13" s="24" t="s">
        <v>459</v>
      </c>
      <c r="M13" s="24" t="s">
        <v>67</v>
      </c>
      <c r="N13" s="24" t="s">
        <v>375</v>
      </c>
      <c r="O13" s="24" t="s">
        <v>452</v>
      </c>
      <c r="P13" s="24" t="s">
        <v>426</v>
      </c>
      <c r="Q13" s="24" t="s">
        <v>460</v>
      </c>
      <c r="R13" s="24" t="s">
        <v>801</v>
      </c>
      <c r="S13" s="27">
        <v>40424</v>
      </c>
      <c r="T13" s="65">
        <v>19320</v>
      </c>
      <c r="U13" s="24">
        <v>322</v>
      </c>
      <c r="V13" s="24">
        <v>11.1</v>
      </c>
      <c r="W13" s="24">
        <v>1.0218</v>
      </c>
      <c r="X13" s="24">
        <v>700</v>
      </c>
      <c r="Y13" s="24">
        <v>330</v>
      </c>
      <c r="Z13" s="44">
        <f t="shared" si="0"/>
        <v>5.3030303030303028</v>
      </c>
      <c r="AA13" s="44">
        <f t="shared" si="1"/>
        <v>62.043696000000011</v>
      </c>
      <c r="AB13" s="24">
        <v>1</v>
      </c>
      <c r="AC13" s="44"/>
      <c r="AD13" s="94">
        <v>62.043999999999997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21"/>
  <sheetViews>
    <sheetView workbookViewId="0"/>
  </sheetViews>
  <sheetFormatPr defaultRowHeight="15.6" x14ac:dyDescent="0.3"/>
  <cols>
    <col min="2" max="2" width="35.3984375" style="5" bestFit="1" customWidth="1"/>
    <col min="3" max="3" width="10.69921875" bestFit="1" customWidth="1"/>
    <col min="4" max="4" width="16.09765625" bestFit="1" customWidth="1"/>
    <col min="5" max="5" width="11.09765625" bestFit="1" customWidth="1"/>
    <col min="6" max="6" width="20.5" style="16" bestFit="1" customWidth="1"/>
    <col min="7" max="7" width="14.59765625" bestFit="1" customWidth="1"/>
    <col min="8" max="8" width="25.19921875" bestFit="1" customWidth="1"/>
    <col min="9" max="9" width="20.19921875" bestFit="1" customWidth="1"/>
    <col min="10" max="10" width="33.3984375" bestFit="1" customWidth="1"/>
    <col min="11" max="11" width="23.69921875" bestFit="1" customWidth="1"/>
    <col min="12" max="12" width="25.3984375" bestFit="1" customWidth="1"/>
    <col min="13" max="13" width="26.5" bestFit="1" customWidth="1"/>
    <col min="14" max="14" width="21.19921875" bestFit="1" customWidth="1"/>
    <col min="15" max="15" width="34" bestFit="1" customWidth="1"/>
    <col min="16" max="16" width="30.8984375" bestFit="1" customWidth="1"/>
    <col min="17" max="17" width="14.09765625" bestFit="1" customWidth="1"/>
    <col min="18" max="18" width="14.69921875" bestFit="1" customWidth="1"/>
    <col min="19" max="19" width="12.59765625" style="6" bestFit="1" customWidth="1"/>
    <col min="20" max="20" width="11.09765625" bestFit="1" customWidth="1"/>
    <col min="21" max="21" width="10.3984375" bestFit="1" customWidth="1"/>
    <col min="22" max="22" width="12.3984375" bestFit="1" customWidth="1"/>
    <col min="25" max="25" width="8.8984375" customWidth="1"/>
    <col min="26" max="26" width="12.69921875" style="4" bestFit="1" customWidth="1"/>
    <col min="27" max="27" width="16.8984375" bestFit="1" customWidth="1"/>
    <col min="28" max="28" width="11.59765625" style="4" customWidth="1"/>
    <col min="29" max="29" width="18.19921875" style="101" bestFit="1" customWidth="1"/>
  </cols>
  <sheetData>
    <row r="1" spans="1:29" s="25" customFormat="1" ht="18" x14ac:dyDescent="0.35">
      <c r="A1" s="96" t="s">
        <v>253</v>
      </c>
      <c r="B1" s="96" t="s">
        <v>254</v>
      </c>
      <c r="C1" s="96" t="s">
        <v>255</v>
      </c>
      <c r="D1" s="96" t="s">
        <v>6</v>
      </c>
      <c r="E1" s="96" t="s">
        <v>14</v>
      </c>
      <c r="F1" s="97" t="s">
        <v>461</v>
      </c>
      <c r="G1" s="96" t="s">
        <v>9</v>
      </c>
      <c r="H1" s="96" t="s">
        <v>257</v>
      </c>
      <c r="I1" s="96" t="s">
        <v>393</v>
      </c>
      <c r="J1" s="96" t="s">
        <v>49</v>
      </c>
      <c r="K1" s="96" t="s">
        <v>50</v>
      </c>
      <c r="L1" s="96" t="s">
        <v>394</v>
      </c>
      <c r="M1" s="96" t="s">
        <v>263</v>
      </c>
      <c r="N1" s="96" t="s">
        <v>52</v>
      </c>
      <c r="O1" s="96" t="s">
        <v>51</v>
      </c>
      <c r="P1" s="96" t="s">
        <v>58</v>
      </c>
      <c r="Q1" s="96" t="s">
        <v>264</v>
      </c>
      <c r="R1" s="96" t="s">
        <v>16</v>
      </c>
      <c r="S1" s="98" t="s">
        <v>19</v>
      </c>
      <c r="T1" s="96" t="s">
        <v>18</v>
      </c>
      <c r="U1" s="96" t="s">
        <v>20</v>
      </c>
      <c r="V1" s="96" t="s">
        <v>46</v>
      </c>
      <c r="W1" s="96" t="s">
        <v>119</v>
      </c>
      <c r="X1" s="96" t="s">
        <v>120</v>
      </c>
      <c r="Y1" s="96" t="s">
        <v>21</v>
      </c>
      <c r="Z1" s="99" t="s">
        <v>270</v>
      </c>
      <c r="AA1" s="96" t="s">
        <v>462</v>
      </c>
      <c r="AB1" s="99" t="s">
        <v>22</v>
      </c>
      <c r="AC1" s="100" t="s">
        <v>271</v>
      </c>
    </row>
    <row r="2" spans="1:29" s="24" customFormat="1" ht="18" x14ac:dyDescent="0.35">
      <c r="A2" s="24">
        <v>1</v>
      </c>
      <c r="B2" s="25" t="s">
        <v>408</v>
      </c>
      <c r="C2" s="24" t="s">
        <v>29</v>
      </c>
      <c r="D2" s="24" t="s">
        <v>410</v>
      </c>
      <c r="E2" s="24" t="s">
        <v>15</v>
      </c>
      <c r="F2" s="31">
        <v>135000</v>
      </c>
      <c r="G2" s="27">
        <v>39932</v>
      </c>
      <c r="H2" s="24" t="s">
        <v>293</v>
      </c>
      <c r="I2" s="24" t="s">
        <v>1018</v>
      </c>
      <c r="J2" s="24" t="s">
        <v>1018</v>
      </c>
      <c r="K2" s="24" t="s">
        <v>1018</v>
      </c>
      <c r="L2" s="24" t="s">
        <v>68</v>
      </c>
      <c r="M2" s="24" t="s">
        <v>375</v>
      </c>
      <c r="N2" s="24" t="s">
        <v>438</v>
      </c>
      <c r="O2" s="24" t="s">
        <v>361</v>
      </c>
      <c r="P2" s="24" t="s">
        <v>329</v>
      </c>
      <c r="Q2" s="24" t="s">
        <v>787</v>
      </c>
      <c r="R2" s="27">
        <v>40086</v>
      </c>
      <c r="S2" s="65">
        <v>32620</v>
      </c>
      <c r="T2" s="24">
        <v>543.66999999999996</v>
      </c>
      <c r="U2" s="24">
        <v>13.6</v>
      </c>
      <c r="V2" s="24">
        <v>0.99309999999999998</v>
      </c>
      <c r="W2" s="24">
        <v>900</v>
      </c>
      <c r="X2" s="24">
        <v>295</v>
      </c>
      <c r="Y2" s="44">
        <f>(W2*X2)/45360</f>
        <v>5.8531746031746028</v>
      </c>
      <c r="Z2" s="41">
        <f>(T2*V2)/Y2</f>
        <v>92.243733290847459</v>
      </c>
      <c r="AA2" s="24">
        <v>2.1</v>
      </c>
      <c r="AB2" s="41">
        <f>Z2*(AA2-1)/100</f>
        <v>1.0146810661993222</v>
      </c>
      <c r="AC2" s="87">
        <v>87.61</v>
      </c>
    </row>
    <row r="3" spans="1:29" s="24" customFormat="1" ht="18" x14ac:dyDescent="0.35">
      <c r="A3" s="24">
        <v>2</v>
      </c>
      <c r="B3" s="25" t="s">
        <v>463</v>
      </c>
      <c r="C3" s="24" t="s">
        <v>133</v>
      </c>
      <c r="D3" s="24" t="s">
        <v>237</v>
      </c>
      <c r="E3" s="24" t="s">
        <v>15</v>
      </c>
      <c r="F3" s="31" t="s">
        <v>471</v>
      </c>
      <c r="G3" s="27">
        <v>39952</v>
      </c>
      <c r="H3" s="24" t="s">
        <v>472</v>
      </c>
      <c r="I3" s="24" t="s">
        <v>473</v>
      </c>
      <c r="J3" s="24" t="s">
        <v>474</v>
      </c>
      <c r="K3" s="24" t="s">
        <v>1018</v>
      </c>
      <c r="L3" s="24" t="s">
        <v>1018</v>
      </c>
      <c r="M3" s="24" t="s">
        <v>475</v>
      </c>
      <c r="N3" s="24" t="s">
        <v>62</v>
      </c>
      <c r="O3" s="24" t="s">
        <v>434</v>
      </c>
      <c r="P3" s="24" t="s">
        <v>339</v>
      </c>
      <c r="Q3" s="24" t="s">
        <v>788</v>
      </c>
      <c r="R3" s="27">
        <v>40107</v>
      </c>
      <c r="S3" s="65">
        <v>30840</v>
      </c>
      <c r="T3" s="24">
        <v>514</v>
      </c>
      <c r="U3" s="24">
        <v>12.3</v>
      </c>
      <c r="V3" s="24">
        <v>1.008</v>
      </c>
      <c r="W3" s="24">
        <v>671.5</v>
      </c>
      <c r="X3" s="24">
        <v>420</v>
      </c>
      <c r="Y3" s="44">
        <f t="shared" ref="Y3:Y11" si="0">(W3*X3)/45360</f>
        <v>6.2175925925925926</v>
      </c>
      <c r="Z3" s="41">
        <f t="shared" ref="Z3:Z11" si="1">(T3*V3)/Y3</f>
        <v>83.330001489203269</v>
      </c>
      <c r="AA3" s="24">
        <v>6.0000000000000001E-3</v>
      </c>
      <c r="AB3" s="41"/>
      <c r="AC3" s="87">
        <v>80.08</v>
      </c>
    </row>
    <row r="4" spans="1:29" s="24" customFormat="1" ht="18" x14ac:dyDescent="0.35">
      <c r="A4" s="24">
        <v>3</v>
      </c>
      <c r="B4" s="25" t="s">
        <v>464</v>
      </c>
      <c r="C4" s="24" t="s">
        <v>38</v>
      </c>
      <c r="D4" s="24" t="s">
        <v>7</v>
      </c>
      <c r="E4" s="24" t="s">
        <v>15</v>
      </c>
      <c r="F4" s="31">
        <v>165000</v>
      </c>
      <c r="G4" s="27">
        <v>39954</v>
      </c>
      <c r="H4" s="24" t="s">
        <v>476</v>
      </c>
      <c r="I4" s="24" t="s">
        <v>1018</v>
      </c>
      <c r="J4" s="24" t="s">
        <v>477</v>
      </c>
      <c r="K4" s="24" t="s">
        <v>1018</v>
      </c>
      <c r="L4" s="24" t="s">
        <v>1018</v>
      </c>
      <c r="M4" s="24" t="s">
        <v>375</v>
      </c>
      <c r="N4" s="24" t="s">
        <v>1018</v>
      </c>
      <c r="O4" s="24" t="s">
        <v>361</v>
      </c>
      <c r="P4" s="24" t="s">
        <v>329</v>
      </c>
      <c r="Q4" s="24" t="s">
        <v>788</v>
      </c>
      <c r="R4" s="27">
        <v>40120</v>
      </c>
      <c r="S4" s="65">
        <v>23260</v>
      </c>
      <c r="T4" s="24">
        <v>387.66669999999999</v>
      </c>
      <c r="U4" s="24">
        <v>13</v>
      </c>
      <c r="V4" s="24">
        <v>1</v>
      </c>
      <c r="W4" s="24">
        <v>520</v>
      </c>
      <c r="X4" s="24">
        <v>420</v>
      </c>
      <c r="Y4" s="44">
        <f t="shared" si="0"/>
        <v>4.8148148148148149</v>
      </c>
      <c r="Z4" s="41">
        <f t="shared" si="1"/>
        <v>80.515391538461529</v>
      </c>
      <c r="AA4" s="24">
        <v>0.94</v>
      </c>
      <c r="AB4" s="41"/>
      <c r="AC4" s="87">
        <v>77.319999999999993</v>
      </c>
    </row>
    <row r="5" spans="1:29" s="24" customFormat="1" ht="18" x14ac:dyDescent="0.35">
      <c r="A5" s="24">
        <v>4</v>
      </c>
      <c r="B5" s="25" t="s">
        <v>465</v>
      </c>
      <c r="C5" s="24" t="s">
        <v>29</v>
      </c>
      <c r="D5" s="24" t="s">
        <v>340</v>
      </c>
      <c r="E5" s="24" t="s">
        <v>15</v>
      </c>
      <c r="F5" s="31">
        <v>135000</v>
      </c>
      <c r="G5" s="27">
        <v>39919</v>
      </c>
      <c r="H5" s="24" t="s">
        <v>293</v>
      </c>
      <c r="I5" s="24" t="s">
        <v>478</v>
      </c>
      <c r="J5" s="24" t="s">
        <v>1018</v>
      </c>
      <c r="K5" s="24" t="s">
        <v>83</v>
      </c>
      <c r="L5" s="24" t="s">
        <v>68</v>
      </c>
      <c r="M5" s="24" t="s">
        <v>360</v>
      </c>
      <c r="N5" s="24" t="s">
        <v>438</v>
      </c>
      <c r="O5" s="24" t="s">
        <v>434</v>
      </c>
      <c r="P5" s="24" t="s">
        <v>367</v>
      </c>
      <c r="Q5" s="24" t="s">
        <v>787</v>
      </c>
      <c r="R5" s="27">
        <v>40063</v>
      </c>
      <c r="S5" s="65">
        <v>28300</v>
      </c>
      <c r="T5" s="24">
        <v>471.66669999999999</v>
      </c>
      <c r="U5" s="24">
        <v>11.78</v>
      </c>
      <c r="V5" s="24">
        <v>1.0148999999999999</v>
      </c>
      <c r="W5" s="24">
        <v>900</v>
      </c>
      <c r="X5" s="24">
        <v>300</v>
      </c>
      <c r="Y5" s="44">
        <f t="shared" si="0"/>
        <v>5.9523809523809526</v>
      </c>
      <c r="Z5" s="41">
        <f t="shared" si="1"/>
        <v>80.420681683439994</v>
      </c>
      <c r="AA5" s="24">
        <v>1.6</v>
      </c>
      <c r="AB5" s="41">
        <f>Z5*(AA5-1)/100</f>
        <v>0.48252409010064007</v>
      </c>
      <c r="AC5" s="87">
        <v>77.183700000000002</v>
      </c>
    </row>
    <row r="6" spans="1:29" s="24" customFormat="1" ht="18" x14ac:dyDescent="0.35">
      <c r="A6" s="24">
        <v>5</v>
      </c>
      <c r="B6" s="25" t="s">
        <v>2</v>
      </c>
      <c r="C6" s="24" t="s">
        <v>3</v>
      </c>
      <c r="D6" s="24" t="s">
        <v>7</v>
      </c>
      <c r="E6" s="24" t="s">
        <v>15</v>
      </c>
      <c r="F6" s="31">
        <v>130000</v>
      </c>
      <c r="G6" s="27">
        <v>39928</v>
      </c>
      <c r="H6" s="24" t="s">
        <v>293</v>
      </c>
      <c r="I6" s="24" t="s">
        <v>1018</v>
      </c>
      <c r="J6" s="24" t="s">
        <v>87</v>
      </c>
      <c r="K6" s="24" t="s">
        <v>479</v>
      </c>
      <c r="L6" s="24" t="s">
        <v>1018</v>
      </c>
      <c r="M6" s="24" t="s">
        <v>375</v>
      </c>
      <c r="N6" s="24" t="s">
        <v>480</v>
      </c>
      <c r="O6" s="24" t="s">
        <v>481</v>
      </c>
      <c r="P6" s="24" t="s">
        <v>482</v>
      </c>
      <c r="Q6" s="24" t="s">
        <v>804</v>
      </c>
      <c r="R6" s="27">
        <v>40107</v>
      </c>
      <c r="S6" s="65">
        <v>25800</v>
      </c>
      <c r="T6" s="24">
        <v>425.7</v>
      </c>
      <c r="U6" s="24">
        <v>12.9</v>
      </c>
      <c r="V6" s="24">
        <v>1</v>
      </c>
      <c r="W6" s="24">
        <v>843</v>
      </c>
      <c r="X6" s="24">
        <v>284.2</v>
      </c>
      <c r="Y6" s="44">
        <f t="shared" si="0"/>
        <v>5.2817592592592586</v>
      </c>
      <c r="Z6" s="41">
        <f t="shared" si="1"/>
        <v>80.598145258839835</v>
      </c>
      <c r="AA6" s="24">
        <v>2</v>
      </c>
      <c r="AB6" s="41">
        <f>Z6*(AA6-1)/100</f>
        <v>0.80598145258839837</v>
      </c>
      <c r="AC6" s="87">
        <v>76.63</v>
      </c>
    </row>
    <row r="7" spans="1:29" s="24" customFormat="1" ht="18" x14ac:dyDescent="0.35">
      <c r="A7" s="24">
        <v>6</v>
      </c>
      <c r="B7" s="25" t="s">
        <v>466</v>
      </c>
      <c r="C7" s="24" t="s">
        <v>38</v>
      </c>
      <c r="D7" s="24" t="s">
        <v>176</v>
      </c>
      <c r="E7" s="24" t="s">
        <v>15</v>
      </c>
      <c r="F7" s="31">
        <v>200000</v>
      </c>
      <c r="G7" s="27">
        <v>39918</v>
      </c>
      <c r="H7" s="24" t="s">
        <v>293</v>
      </c>
      <c r="I7" s="24" t="s">
        <v>1018</v>
      </c>
      <c r="J7" s="24" t="s">
        <v>483</v>
      </c>
      <c r="K7" s="24" t="s">
        <v>1018</v>
      </c>
      <c r="L7" s="24" t="s">
        <v>360</v>
      </c>
      <c r="M7" s="24" t="s">
        <v>1018</v>
      </c>
      <c r="N7" s="24" t="s">
        <v>484</v>
      </c>
      <c r="O7" s="24" t="s">
        <v>65</v>
      </c>
      <c r="P7" s="24" t="s">
        <v>339</v>
      </c>
      <c r="Q7" s="24" t="s">
        <v>788</v>
      </c>
      <c r="R7" s="27">
        <v>40084</v>
      </c>
      <c r="S7" s="65">
        <v>23240</v>
      </c>
      <c r="T7" s="24">
        <v>387.33</v>
      </c>
      <c r="U7" s="24">
        <v>12</v>
      </c>
      <c r="V7" s="24">
        <v>1.0114942</v>
      </c>
      <c r="W7" s="24">
        <v>900</v>
      </c>
      <c r="X7" s="24">
        <v>250</v>
      </c>
      <c r="Y7" s="44">
        <f t="shared" si="0"/>
        <v>4.9603174603174605</v>
      </c>
      <c r="Z7" s="41">
        <f t="shared" si="1"/>
        <v>78.983260974777593</v>
      </c>
      <c r="AA7" s="24">
        <v>1</v>
      </c>
      <c r="AB7" s="41"/>
      <c r="AC7" s="87">
        <v>75.853250000000003</v>
      </c>
    </row>
    <row r="8" spans="1:29" s="24" customFormat="1" ht="18" x14ac:dyDescent="0.35">
      <c r="A8" s="24">
        <v>7</v>
      </c>
      <c r="B8" s="25" t="s">
        <v>467</v>
      </c>
      <c r="C8" s="24" t="s">
        <v>133</v>
      </c>
      <c r="D8" s="24" t="s">
        <v>176</v>
      </c>
      <c r="E8" s="24" t="s">
        <v>15</v>
      </c>
      <c r="F8" s="31">
        <v>200000</v>
      </c>
      <c r="G8" s="27">
        <v>39953</v>
      </c>
      <c r="H8" s="24" t="s">
        <v>293</v>
      </c>
      <c r="I8" s="24" t="s">
        <v>1018</v>
      </c>
      <c r="J8" s="24" t="s">
        <v>485</v>
      </c>
      <c r="K8" s="24" t="s">
        <v>1018</v>
      </c>
      <c r="L8" s="24" t="s">
        <v>1018</v>
      </c>
      <c r="M8" s="24" t="s">
        <v>486</v>
      </c>
      <c r="N8" s="24" t="s">
        <v>62</v>
      </c>
      <c r="O8" s="24" t="s">
        <v>65</v>
      </c>
      <c r="P8" s="24" t="s">
        <v>367</v>
      </c>
      <c r="Q8" s="24" t="s">
        <v>789</v>
      </c>
      <c r="R8" s="27">
        <v>40126</v>
      </c>
      <c r="S8" s="65">
        <v>26800</v>
      </c>
      <c r="T8" s="24">
        <v>446.66</v>
      </c>
      <c r="U8" s="24">
        <v>14.4</v>
      </c>
      <c r="V8" s="24">
        <v>0.9839</v>
      </c>
      <c r="W8" s="24">
        <v>621</v>
      </c>
      <c r="X8" s="24">
        <v>416</v>
      </c>
      <c r="Y8" s="44">
        <f t="shared" si="0"/>
        <v>5.6952380952380954</v>
      </c>
      <c r="Z8" s="41">
        <f t="shared" si="1"/>
        <v>77.164249615384605</v>
      </c>
      <c r="AA8" s="24">
        <v>1.3</v>
      </c>
      <c r="AB8" s="41">
        <f>Z8*(AA8-1)/100</f>
        <v>0.23149274884615384</v>
      </c>
      <c r="AC8" s="87">
        <v>73.89</v>
      </c>
    </row>
    <row r="9" spans="1:29" s="24" customFormat="1" ht="18" x14ac:dyDescent="0.35">
      <c r="A9" s="24">
        <v>8</v>
      </c>
      <c r="B9" s="25" t="s">
        <v>285</v>
      </c>
      <c r="C9" s="24" t="s">
        <v>29</v>
      </c>
      <c r="D9" s="24" t="s">
        <v>468</v>
      </c>
      <c r="E9" s="24" t="s">
        <v>15</v>
      </c>
      <c r="F9" s="31">
        <v>140000</v>
      </c>
      <c r="G9" s="27">
        <v>39911</v>
      </c>
      <c r="H9" s="24" t="s">
        <v>293</v>
      </c>
      <c r="I9" s="24" t="s">
        <v>488</v>
      </c>
      <c r="J9" s="24" t="s">
        <v>489</v>
      </c>
      <c r="K9" s="24" t="s">
        <v>1018</v>
      </c>
      <c r="L9" s="24" t="s">
        <v>490</v>
      </c>
      <c r="M9" s="24" t="s">
        <v>491</v>
      </c>
      <c r="N9" s="24" t="s">
        <v>1018</v>
      </c>
      <c r="O9" s="24" t="s">
        <v>65</v>
      </c>
      <c r="P9" s="24" t="s">
        <v>329</v>
      </c>
      <c r="Q9" s="24" t="s">
        <v>793</v>
      </c>
      <c r="R9" s="27">
        <v>40067</v>
      </c>
      <c r="S9" s="65">
        <v>26600</v>
      </c>
      <c r="T9" s="24">
        <v>443.33300000000003</v>
      </c>
      <c r="U9" s="24">
        <v>14.4</v>
      </c>
      <c r="V9" s="24">
        <v>0.9839</v>
      </c>
      <c r="W9" s="24">
        <v>900</v>
      </c>
      <c r="X9" s="24">
        <v>290</v>
      </c>
      <c r="Y9" s="44">
        <f t="shared" si="0"/>
        <v>5.753968253968254</v>
      </c>
      <c r="Z9" s="41">
        <f t="shared" si="1"/>
        <v>75.807741622344835</v>
      </c>
      <c r="AA9" s="24">
        <v>2.2999999999999998</v>
      </c>
      <c r="AB9" s="41">
        <f>Z9*(AA9-1)/100</f>
        <v>0.98550064109048274</v>
      </c>
      <c r="AC9" s="87">
        <v>72.704999999999998</v>
      </c>
    </row>
    <row r="10" spans="1:29" s="24" customFormat="1" ht="18" x14ac:dyDescent="0.35">
      <c r="A10" s="24">
        <v>9</v>
      </c>
      <c r="B10" s="25" t="s">
        <v>469</v>
      </c>
      <c r="C10" s="24" t="s">
        <v>493</v>
      </c>
      <c r="D10" s="24" t="s">
        <v>470</v>
      </c>
      <c r="E10" s="24" t="s">
        <v>15</v>
      </c>
      <c r="F10" s="31">
        <v>130000</v>
      </c>
      <c r="G10" s="27">
        <v>39953</v>
      </c>
      <c r="H10" s="24" t="s">
        <v>293</v>
      </c>
      <c r="I10" s="24" t="s">
        <v>1018</v>
      </c>
      <c r="J10" s="24" t="s">
        <v>474</v>
      </c>
      <c r="K10" s="24" t="s">
        <v>1018</v>
      </c>
      <c r="L10" s="24" t="s">
        <v>1018</v>
      </c>
      <c r="M10" s="24" t="s">
        <v>375</v>
      </c>
      <c r="N10" s="24" t="s">
        <v>1018</v>
      </c>
      <c r="O10" s="24" t="s">
        <v>361</v>
      </c>
      <c r="P10" s="24" t="s">
        <v>492</v>
      </c>
      <c r="Q10" s="24" t="s">
        <v>789</v>
      </c>
      <c r="R10" s="27">
        <v>40107</v>
      </c>
      <c r="S10" s="65">
        <v>29390</v>
      </c>
      <c r="T10" s="24">
        <v>489.83</v>
      </c>
      <c r="U10" s="24">
        <v>13.6</v>
      </c>
      <c r="V10" s="24">
        <v>0.99309999999999998</v>
      </c>
      <c r="W10" s="24">
        <v>780.25</v>
      </c>
      <c r="X10" s="24">
        <v>412.5</v>
      </c>
      <c r="Y10" s="44">
        <f t="shared" si="0"/>
        <v>7.095527447089947</v>
      </c>
      <c r="Z10" s="41">
        <f t="shared" si="1"/>
        <v>68.557295652419086</v>
      </c>
      <c r="AA10" s="24">
        <v>0.9</v>
      </c>
      <c r="AB10" s="41"/>
      <c r="AC10" s="87">
        <v>65.83</v>
      </c>
    </row>
    <row r="11" spans="1:29" s="24" customFormat="1" ht="18" x14ac:dyDescent="0.35">
      <c r="A11" s="24">
        <v>10</v>
      </c>
      <c r="B11" s="25" t="s">
        <v>510</v>
      </c>
      <c r="C11" s="24" t="s">
        <v>23</v>
      </c>
      <c r="D11" s="24" t="s">
        <v>237</v>
      </c>
      <c r="E11" s="24" t="s">
        <v>15</v>
      </c>
      <c r="F11" s="95"/>
      <c r="G11" s="27">
        <v>39952</v>
      </c>
      <c r="H11" s="24" t="s">
        <v>293</v>
      </c>
      <c r="I11" s="24" t="s">
        <v>1018</v>
      </c>
      <c r="J11" s="24" t="s">
        <v>1018</v>
      </c>
      <c r="K11" s="24" t="s">
        <v>1018</v>
      </c>
      <c r="L11" s="24" t="s">
        <v>1018</v>
      </c>
      <c r="M11" s="24" t="s">
        <v>360</v>
      </c>
      <c r="N11" s="24" t="s">
        <v>1018</v>
      </c>
      <c r="O11" s="24" t="s">
        <v>1018</v>
      </c>
      <c r="P11" s="24" t="s">
        <v>101</v>
      </c>
      <c r="Q11" s="24" t="s">
        <v>788</v>
      </c>
      <c r="R11" s="27">
        <v>40106</v>
      </c>
      <c r="S11" s="65">
        <v>33940</v>
      </c>
      <c r="T11" s="24">
        <v>565.66600000000005</v>
      </c>
      <c r="U11" s="24">
        <v>12.8</v>
      </c>
      <c r="V11" s="24">
        <v>1.002</v>
      </c>
      <c r="W11" s="24">
        <v>1120.5</v>
      </c>
      <c r="X11" s="24">
        <v>352.5</v>
      </c>
      <c r="Y11" s="44">
        <f t="shared" si="0"/>
        <v>8.7075892857142865</v>
      </c>
      <c r="Z11" s="41">
        <f t="shared" si="1"/>
        <v>65.092336512689059</v>
      </c>
      <c r="AA11" s="24">
        <v>2.8</v>
      </c>
      <c r="AB11" s="41">
        <f>Z11*(AA11-1)/100</f>
        <v>1.1716620572284029</v>
      </c>
      <c r="AC11" s="87">
        <v>61.387</v>
      </c>
    </row>
    <row r="21" spans="21:21" x14ac:dyDescent="0.3">
      <c r="U21" s="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1"/>
  <sheetViews>
    <sheetView workbookViewId="0"/>
  </sheetViews>
  <sheetFormatPr defaultRowHeight="15.6" x14ac:dyDescent="0.3"/>
  <cols>
    <col min="2" max="2" width="24.5" style="5" bestFit="1" customWidth="1"/>
    <col min="3" max="3" width="11.59765625" customWidth="1"/>
    <col min="4" max="4" width="16.5" bestFit="1" customWidth="1"/>
    <col min="5" max="5" width="11.59765625" bestFit="1" customWidth="1"/>
    <col min="6" max="6" width="20.59765625" style="16" bestFit="1" customWidth="1"/>
    <col min="7" max="7" width="14.59765625" bestFit="1" customWidth="1"/>
    <col min="8" max="8" width="19.59765625" bestFit="1" customWidth="1"/>
    <col min="9" max="9" width="61" bestFit="1" customWidth="1"/>
    <col min="10" max="10" width="18" bestFit="1" customWidth="1"/>
    <col min="11" max="11" width="20.69921875" bestFit="1" customWidth="1"/>
    <col min="12" max="12" width="23.19921875" bestFit="1" customWidth="1"/>
    <col min="13" max="13" width="30.59765625" bestFit="1" customWidth="1"/>
    <col min="14" max="14" width="35.59765625" bestFit="1" customWidth="1"/>
    <col min="15" max="15" width="16.8984375" bestFit="1" customWidth="1"/>
    <col min="16" max="16" width="30.8984375" bestFit="1" customWidth="1"/>
    <col min="17" max="17" width="17.5" bestFit="1" customWidth="1"/>
    <col min="18" max="18" width="14.19921875" bestFit="1" customWidth="1"/>
    <col min="19" max="19" width="12.59765625" style="6" bestFit="1" customWidth="1"/>
    <col min="20" max="20" width="9.3984375" bestFit="1" customWidth="1"/>
    <col min="21" max="21" width="10.3984375" bestFit="1" customWidth="1"/>
    <col min="22" max="22" width="12.3984375" bestFit="1" customWidth="1"/>
    <col min="24" max="24" width="8.8984375" customWidth="1"/>
    <col min="25" max="25" width="10.5" bestFit="1" customWidth="1"/>
    <col min="26" max="26" width="12.69921875" bestFit="1" customWidth="1"/>
    <col min="27" max="27" width="16.3984375" bestFit="1" customWidth="1"/>
    <col min="29" max="29" width="18.19921875" style="7" bestFit="1" customWidth="1"/>
  </cols>
  <sheetData>
    <row r="1" spans="1:29" s="25" customFormat="1" ht="18" x14ac:dyDescent="0.35">
      <c r="A1" s="90" t="s">
        <v>253</v>
      </c>
      <c r="B1" s="90" t="s">
        <v>254</v>
      </c>
      <c r="C1" s="90" t="s">
        <v>1</v>
      </c>
      <c r="D1" s="90" t="s">
        <v>6</v>
      </c>
      <c r="E1" s="90" t="s">
        <v>256</v>
      </c>
      <c r="F1" s="91" t="s">
        <v>506</v>
      </c>
      <c r="G1" s="90" t="s">
        <v>9</v>
      </c>
      <c r="H1" s="90" t="s">
        <v>10</v>
      </c>
      <c r="I1" s="90" t="s">
        <v>49</v>
      </c>
      <c r="J1" s="90" t="s">
        <v>50</v>
      </c>
      <c r="K1" s="90" t="s">
        <v>261</v>
      </c>
      <c r="L1" s="90" t="s">
        <v>507</v>
      </c>
      <c r="M1" s="90" t="s">
        <v>508</v>
      </c>
      <c r="N1" s="90" t="s">
        <v>52</v>
      </c>
      <c r="O1" s="90" t="s">
        <v>51</v>
      </c>
      <c r="P1" s="90" t="s">
        <v>58</v>
      </c>
      <c r="Q1" s="90" t="s">
        <v>264</v>
      </c>
      <c r="R1" s="90" t="s">
        <v>265</v>
      </c>
      <c r="S1" s="92" t="s">
        <v>19</v>
      </c>
      <c r="T1" s="90" t="s">
        <v>266</v>
      </c>
      <c r="U1" s="90" t="s">
        <v>20</v>
      </c>
      <c r="V1" s="90" t="s">
        <v>46</v>
      </c>
      <c r="W1" s="90" t="s">
        <v>119</v>
      </c>
      <c r="X1" s="90" t="s">
        <v>120</v>
      </c>
      <c r="Y1" s="90" t="s">
        <v>21</v>
      </c>
      <c r="Z1" s="90" t="s">
        <v>270</v>
      </c>
      <c r="AA1" s="90" t="s">
        <v>17</v>
      </c>
      <c r="AB1" s="90" t="s">
        <v>509</v>
      </c>
      <c r="AC1" s="93" t="s">
        <v>271</v>
      </c>
    </row>
    <row r="2" spans="1:29" s="24" customFormat="1" ht="18" x14ac:dyDescent="0.35">
      <c r="A2" s="24">
        <v>1</v>
      </c>
      <c r="B2" s="25" t="s">
        <v>511</v>
      </c>
      <c r="C2" s="24" t="s">
        <v>29</v>
      </c>
      <c r="D2" s="24" t="s">
        <v>512</v>
      </c>
      <c r="E2" s="24" t="s">
        <v>15</v>
      </c>
      <c r="F2" s="31">
        <v>140000</v>
      </c>
      <c r="G2" s="27">
        <v>39595</v>
      </c>
      <c r="H2" s="24" t="s">
        <v>293</v>
      </c>
      <c r="I2" s="24" t="s">
        <v>1018</v>
      </c>
      <c r="J2" s="24" t="s">
        <v>1018</v>
      </c>
      <c r="K2" s="24" t="s">
        <v>1018</v>
      </c>
      <c r="L2" s="24" t="s">
        <v>1018</v>
      </c>
      <c r="M2" s="24" t="s">
        <v>526</v>
      </c>
      <c r="N2" s="24" t="s">
        <v>527</v>
      </c>
      <c r="O2" s="24" t="s">
        <v>361</v>
      </c>
      <c r="P2" s="24" t="s">
        <v>367</v>
      </c>
      <c r="Q2" s="24" t="s">
        <v>383</v>
      </c>
      <c r="R2" s="27">
        <v>39727</v>
      </c>
      <c r="S2" s="65">
        <v>66840</v>
      </c>
      <c r="T2" s="24">
        <v>1114</v>
      </c>
      <c r="U2" s="24">
        <v>12.8</v>
      </c>
      <c r="V2" s="24">
        <v>1</v>
      </c>
      <c r="W2" s="24">
        <v>1500</v>
      </c>
      <c r="X2" s="24">
        <v>345</v>
      </c>
      <c r="Y2" s="44">
        <f>(W2*X2)/43560</f>
        <v>11.880165289256198</v>
      </c>
      <c r="Z2" s="44">
        <f>(T2*V2)/Y2</f>
        <v>93.769739130434786</v>
      </c>
      <c r="AA2" s="24">
        <v>0.1</v>
      </c>
      <c r="AB2" s="89"/>
      <c r="AC2" s="46">
        <v>93.77</v>
      </c>
    </row>
    <row r="3" spans="1:29" s="24" customFormat="1" ht="18" x14ac:dyDescent="0.35">
      <c r="A3" s="24">
        <v>2</v>
      </c>
      <c r="B3" s="25" t="s">
        <v>2</v>
      </c>
      <c r="C3" s="24" t="s">
        <v>3</v>
      </c>
      <c r="D3" s="24" t="s">
        <v>513</v>
      </c>
      <c r="E3" s="24" t="s">
        <v>15</v>
      </c>
      <c r="F3" s="31">
        <v>135000</v>
      </c>
      <c r="G3" s="27">
        <v>39587</v>
      </c>
      <c r="H3" s="24" t="s">
        <v>528</v>
      </c>
      <c r="I3" s="24" t="s">
        <v>543</v>
      </c>
      <c r="J3" s="24" t="s">
        <v>1018</v>
      </c>
      <c r="K3" s="24" t="s">
        <v>529</v>
      </c>
      <c r="L3" s="24" t="s">
        <v>451</v>
      </c>
      <c r="M3" s="24" t="s">
        <v>375</v>
      </c>
      <c r="O3" s="24" t="s">
        <v>387</v>
      </c>
      <c r="P3" s="24" t="s">
        <v>530</v>
      </c>
      <c r="Q3" s="24" t="s">
        <v>531</v>
      </c>
      <c r="R3" s="27">
        <v>39724</v>
      </c>
      <c r="S3" s="65">
        <v>23600</v>
      </c>
      <c r="T3" s="24">
        <v>393.33</v>
      </c>
      <c r="U3" s="24">
        <v>10.3</v>
      </c>
      <c r="V3" s="24">
        <v>1.03</v>
      </c>
      <c r="W3" s="24">
        <v>1140</v>
      </c>
      <c r="X3" s="24">
        <v>193</v>
      </c>
      <c r="Y3" s="44">
        <f t="shared" ref="Y3:Y11" si="0">(W3*X3)/43560</f>
        <v>5.0509641873278239</v>
      </c>
      <c r="Z3" s="44">
        <f t="shared" ref="Z3:Z11" si="1">(T3*V3)/Y3</f>
        <v>80.208428524679576</v>
      </c>
      <c r="AA3" s="24">
        <v>1</v>
      </c>
      <c r="AC3" s="46">
        <v>80.22</v>
      </c>
    </row>
    <row r="4" spans="1:29" s="24" customFormat="1" ht="18" x14ac:dyDescent="0.35">
      <c r="A4" s="24">
        <v>3</v>
      </c>
      <c r="B4" s="25" t="s">
        <v>514</v>
      </c>
      <c r="C4" s="24" t="s">
        <v>38</v>
      </c>
      <c r="D4" s="24" t="s">
        <v>515</v>
      </c>
      <c r="E4" s="24" t="s">
        <v>15</v>
      </c>
      <c r="F4" s="31">
        <v>140000</v>
      </c>
      <c r="G4" s="27">
        <v>39574</v>
      </c>
      <c r="H4" s="24" t="s">
        <v>293</v>
      </c>
      <c r="I4" s="24" t="s">
        <v>532</v>
      </c>
      <c r="K4" s="24" t="s">
        <v>533</v>
      </c>
      <c r="L4" s="24" t="s">
        <v>1018</v>
      </c>
      <c r="M4" s="24" t="s">
        <v>534</v>
      </c>
      <c r="N4" s="24" t="s">
        <v>535</v>
      </c>
      <c r="O4" s="24" t="s">
        <v>536</v>
      </c>
      <c r="P4" s="24" t="s">
        <v>329</v>
      </c>
      <c r="Q4" s="24" t="s">
        <v>537</v>
      </c>
      <c r="R4" s="27">
        <v>39704</v>
      </c>
      <c r="S4" s="65">
        <v>24020</v>
      </c>
      <c r="T4" s="24">
        <v>400.33</v>
      </c>
      <c r="U4" s="24">
        <v>14.1</v>
      </c>
      <c r="V4" s="24">
        <v>0.98740000000000006</v>
      </c>
      <c r="W4" s="24">
        <v>650</v>
      </c>
      <c r="X4" s="24">
        <v>360</v>
      </c>
      <c r="Y4" s="44">
        <f t="shared" si="0"/>
        <v>5.3719008264462813</v>
      </c>
      <c r="Z4" s="44">
        <f t="shared" si="1"/>
        <v>73.583979818461529</v>
      </c>
      <c r="AA4" s="24">
        <v>0.56999999999999995</v>
      </c>
      <c r="AC4" s="46">
        <v>73.58</v>
      </c>
    </row>
    <row r="5" spans="1:29" s="24" customFormat="1" ht="18" x14ac:dyDescent="0.35">
      <c r="A5" s="24">
        <v>4</v>
      </c>
      <c r="B5" s="25" t="s">
        <v>466</v>
      </c>
      <c r="C5" s="24" t="s">
        <v>38</v>
      </c>
      <c r="D5" s="24" t="s">
        <v>516</v>
      </c>
      <c r="E5" s="24" t="s">
        <v>15</v>
      </c>
      <c r="F5" s="31">
        <v>210000</v>
      </c>
      <c r="G5" s="27">
        <v>39578</v>
      </c>
      <c r="H5" s="24" t="s">
        <v>293</v>
      </c>
      <c r="I5" s="24" t="s">
        <v>538</v>
      </c>
      <c r="J5" s="24" t="s">
        <v>1018</v>
      </c>
      <c r="K5" s="24" t="s">
        <v>1018</v>
      </c>
      <c r="L5" s="24" t="s">
        <v>1018</v>
      </c>
      <c r="M5" s="24" t="s">
        <v>539</v>
      </c>
      <c r="N5" s="24" t="s">
        <v>62</v>
      </c>
      <c r="O5" s="24" t="s">
        <v>65</v>
      </c>
      <c r="P5" s="24" t="s">
        <v>460</v>
      </c>
      <c r="Q5" s="24" t="s">
        <v>540</v>
      </c>
      <c r="R5" s="27">
        <v>39727</v>
      </c>
      <c r="S5" s="65">
        <v>22000</v>
      </c>
      <c r="T5" s="24">
        <v>366.66</v>
      </c>
      <c r="U5" s="24">
        <v>11.3</v>
      </c>
      <c r="V5" s="24">
        <v>1.0195402</v>
      </c>
      <c r="W5" s="24">
        <v>840</v>
      </c>
      <c r="X5" s="24">
        <v>265</v>
      </c>
      <c r="Y5" s="44">
        <f t="shared" si="0"/>
        <v>5.110192837465565</v>
      </c>
      <c r="Z5" s="44">
        <f t="shared" si="1"/>
        <v>73.152740341086798</v>
      </c>
      <c r="AA5" s="24">
        <v>1</v>
      </c>
      <c r="AC5" s="46">
        <v>73.150000000000006</v>
      </c>
    </row>
    <row r="6" spans="1:29" s="24" customFormat="1" ht="18" x14ac:dyDescent="0.35">
      <c r="A6" s="24">
        <v>5</v>
      </c>
      <c r="B6" s="25" t="s">
        <v>212</v>
      </c>
      <c r="C6" s="24" t="s">
        <v>29</v>
      </c>
      <c r="D6" s="24" t="s">
        <v>517</v>
      </c>
      <c r="E6" s="24" t="s">
        <v>15</v>
      </c>
      <c r="F6" s="31">
        <v>140000</v>
      </c>
      <c r="G6" s="27">
        <v>39592</v>
      </c>
      <c r="H6" s="24" t="s">
        <v>293</v>
      </c>
      <c r="I6" s="24" t="s">
        <v>1018</v>
      </c>
      <c r="J6" s="24" t="s">
        <v>1018</v>
      </c>
      <c r="K6" s="24" t="s">
        <v>1018</v>
      </c>
      <c r="L6" s="24" t="s">
        <v>1018</v>
      </c>
      <c r="M6" s="24" t="s">
        <v>526</v>
      </c>
      <c r="N6" s="24" t="s">
        <v>541</v>
      </c>
      <c r="O6" s="24" t="s">
        <v>361</v>
      </c>
      <c r="P6" s="24" t="s">
        <v>367</v>
      </c>
      <c r="Q6" s="24" t="s">
        <v>383</v>
      </c>
      <c r="R6" s="27">
        <v>39718</v>
      </c>
      <c r="S6" s="65">
        <v>29600</v>
      </c>
      <c r="T6" s="24">
        <v>493.33</v>
      </c>
      <c r="U6" s="24">
        <v>10.4</v>
      </c>
      <c r="V6" s="24">
        <v>1.03</v>
      </c>
      <c r="W6" s="24">
        <v>1750</v>
      </c>
      <c r="X6" s="24">
        <v>175</v>
      </c>
      <c r="Y6" s="44">
        <f t="shared" si="0"/>
        <v>7.0305325987144167</v>
      </c>
      <c r="Z6" s="44">
        <f t="shared" si="1"/>
        <v>72.274737776326532</v>
      </c>
      <c r="AA6" s="24">
        <v>0.2</v>
      </c>
      <c r="AC6" s="46">
        <v>72.27</v>
      </c>
    </row>
    <row r="7" spans="1:29" s="24" customFormat="1" ht="18" x14ac:dyDescent="0.35">
      <c r="A7" s="24">
        <v>6</v>
      </c>
      <c r="B7" s="25" t="s">
        <v>175</v>
      </c>
      <c r="C7" s="24" t="s">
        <v>38</v>
      </c>
      <c r="D7" s="24" t="s">
        <v>518</v>
      </c>
      <c r="E7" s="24" t="s">
        <v>15</v>
      </c>
      <c r="F7" s="31" t="s">
        <v>542</v>
      </c>
      <c r="G7" s="27">
        <v>39598</v>
      </c>
      <c r="H7" s="24" t="s">
        <v>544</v>
      </c>
      <c r="I7" s="24" t="s">
        <v>374</v>
      </c>
      <c r="J7" s="24" t="s">
        <v>1018</v>
      </c>
      <c r="K7" s="24" t="s">
        <v>1018</v>
      </c>
      <c r="L7" s="24" t="s">
        <v>1018</v>
      </c>
      <c r="M7" s="24" t="s">
        <v>486</v>
      </c>
      <c r="O7" s="24" t="s">
        <v>65</v>
      </c>
      <c r="P7" s="24" t="s">
        <v>545</v>
      </c>
      <c r="Q7" s="24" t="s">
        <v>546</v>
      </c>
      <c r="R7" s="27">
        <v>39750</v>
      </c>
      <c r="S7" s="65">
        <v>20340</v>
      </c>
      <c r="T7" s="24">
        <v>339</v>
      </c>
      <c r="U7" s="24">
        <v>10.7</v>
      </c>
      <c r="V7" s="24">
        <v>1.0264</v>
      </c>
      <c r="W7" s="24">
        <v>1236</v>
      </c>
      <c r="X7" s="24">
        <v>180</v>
      </c>
      <c r="Y7" s="44">
        <f t="shared" si="0"/>
        <v>5.1074380165289259</v>
      </c>
      <c r="Z7" s="44">
        <f t="shared" si="1"/>
        <v>68.126054368932031</v>
      </c>
      <c r="AA7" s="24">
        <v>1</v>
      </c>
      <c r="AC7" s="46">
        <v>68.13</v>
      </c>
    </row>
    <row r="8" spans="1:29" s="24" customFormat="1" ht="18" x14ac:dyDescent="0.35">
      <c r="A8" s="24">
        <v>7</v>
      </c>
      <c r="B8" s="25" t="s">
        <v>510</v>
      </c>
      <c r="C8" s="24" t="s">
        <v>23</v>
      </c>
      <c r="D8" s="24" t="s">
        <v>519</v>
      </c>
      <c r="E8" s="24" t="s">
        <v>15</v>
      </c>
      <c r="F8" s="31">
        <v>110000</v>
      </c>
      <c r="G8" s="27">
        <v>39574</v>
      </c>
      <c r="H8" s="24" t="s">
        <v>500</v>
      </c>
      <c r="I8" s="24" t="s">
        <v>188</v>
      </c>
      <c r="J8" s="24" t="s">
        <v>1018</v>
      </c>
      <c r="K8" s="24" t="s">
        <v>1018</v>
      </c>
      <c r="L8" s="24" t="s">
        <v>1018</v>
      </c>
      <c r="M8" s="24" t="s">
        <v>547</v>
      </c>
      <c r="N8" s="24" t="s">
        <v>548</v>
      </c>
      <c r="O8" s="24" t="s">
        <v>549</v>
      </c>
      <c r="P8" s="24" t="s">
        <v>367</v>
      </c>
      <c r="Q8" s="24" t="s">
        <v>487</v>
      </c>
      <c r="R8" s="27">
        <v>39731</v>
      </c>
      <c r="S8" s="65">
        <v>22740</v>
      </c>
      <c r="T8" s="24">
        <v>379</v>
      </c>
      <c r="U8" s="24">
        <v>13.5</v>
      </c>
      <c r="V8" s="24">
        <v>0.99419999999999997</v>
      </c>
      <c r="W8" s="24">
        <v>624.5</v>
      </c>
      <c r="X8" s="24">
        <v>393</v>
      </c>
      <c r="Y8" s="44">
        <f t="shared" si="0"/>
        <v>5.6342630853994491</v>
      </c>
      <c r="Z8" s="44">
        <f t="shared" si="1"/>
        <v>66.876855817478415</v>
      </c>
      <c r="AA8" s="24">
        <v>0.6</v>
      </c>
      <c r="AC8" s="46">
        <v>66.88</v>
      </c>
    </row>
    <row r="9" spans="1:29" s="24" customFormat="1" ht="18" x14ac:dyDescent="0.35">
      <c r="A9" s="24">
        <v>8</v>
      </c>
      <c r="B9" s="25" t="s">
        <v>520</v>
      </c>
      <c r="C9" s="24" t="s">
        <v>521</v>
      </c>
      <c r="D9" s="24" t="s">
        <v>522</v>
      </c>
      <c r="E9" s="24" t="s">
        <v>15</v>
      </c>
      <c r="F9" s="31">
        <v>135000</v>
      </c>
      <c r="G9" s="27">
        <v>39569</v>
      </c>
      <c r="H9" s="24" t="s">
        <v>550</v>
      </c>
      <c r="I9" s="24" t="s">
        <v>551</v>
      </c>
      <c r="J9" s="24" t="s">
        <v>1018</v>
      </c>
      <c r="K9" s="24" t="s">
        <v>1018</v>
      </c>
      <c r="L9" s="24" t="s">
        <v>1018</v>
      </c>
      <c r="M9" s="24" t="s">
        <v>552</v>
      </c>
      <c r="N9" s="24" t="s">
        <v>553</v>
      </c>
      <c r="O9" s="24" t="s">
        <v>361</v>
      </c>
      <c r="P9" s="24" t="s">
        <v>339</v>
      </c>
      <c r="Q9" s="24" t="s">
        <v>437</v>
      </c>
      <c r="R9" s="27">
        <v>39724</v>
      </c>
      <c r="S9" s="65">
        <v>32640</v>
      </c>
      <c r="T9" s="24">
        <v>544</v>
      </c>
      <c r="U9" s="24">
        <v>12</v>
      </c>
      <c r="V9" s="24">
        <v>1.01</v>
      </c>
      <c r="W9" s="24">
        <v>673</v>
      </c>
      <c r="X9" s="24">
        <v>535</v>
      </c>
      <c r="Y9" s="44">
        <f t="shared" si="0"/>
        <v>8.2657254361799808</v>
      </c>
      <c r="Z9" s="44">
        <f t="shared" si="1"/>
        <v>66.472084542639337</v>
      </c>
      <c r="AA9" s="24">
        <v>0.2</v>
      </c>
      <c r="AC9" s="46">
        <v>66.47</v>
      </c>
    </row>
    <row r="10" spans="1:29" s="24" customFormat="1" ht="18" x14ac:dyDescent="0.35">
      <c r="A10" s="24">
        <v>9</v>
      </c>
      <c r="B10" s="25" t="s">
        <v>282</v>
      </c>
      <c r="C10" s="24" t="s">
        <v>39</v>
      </c>
      <c r="D10" s="24" t="s">
        <v>523</v>
      </c>
      <c r="E10" s="24" t="s">
        <v>15</v>
      </c>
      <c r="F10" s="31">
        <v>200000</v>
      </c>
      <c r="G10" s="27">
        <v>39587</v>
      </c>
      <c r="H10" s="24" t="s">
        <v>472</v>
      </c>
      <c r="I10" s="24" t="s">
        <v>554</v>
      </c>
      <c r="J10" s="24" t="s">
        <v>1018</v>
      </c>
      <c r="K10" s="24" t="s">
        <v>1018</v>
      </c>
      <c r="L10" s="24" t="s">
        <v>1018</v>
      </c>
      <c r="M10" s="24" t="s">
        <v>337</v>
      </c>
      <c r="N10" s="24" t="s">
        <v>62</v>
      </c>
      <c r="O10" s="24" t="s">
        <v>434</v>
      </c>
      <c r="P10" s="24" t="s">
        <v>555</v>
      </c>
      <c r="Q10" s="24" t="s">
        <v>457</v>
      </c>
      <c r="R10" s="27">
        <v>39721</v>
      </c>
      <c r="S10" s="65">
        <v>22820</v>
      </c>
      <c r="T10" s="24">
        <v>380.33</v>
      </c>
      <c r="U10" s="24">
        <v>12.7</v>
      </c>
      <c r="V10" s="24">
        <v>1.0034482</v>
      </c>
      <c r="W10" s="24">
        <v>625</v>
      </c>
      <c r="X10" s="24">
        <v>409.5</v>
      </c>
      <c r="Y10" s="44">
        <f t="shared" si="0"/>
        <v>5.8755165289256199</v>
      </c>
      <c r="Z10" s="44">
        <f t="shared" si="1"/>
        <v>64.954536682375036</v>
      </c>
      <c r="AA10" s="24">
        <v>0.5</v>
      </c>
      <c r="AC10" s="46">
        <v>64.95</v>
      </c>
    </row>
    <row r="11" spans="1:29" s="24" customFormat="1" ht="18" x14ac:dyDescent="0.35">
      <c r="A11" s="24">
        <v>10</v>
      </c>
      <c r="B11" s="25" t="s">
        <v>524</v>
      </c>
      <c r="C11" s="24" t="s">
        <v>525</v>
      </c>
      <c r="D11" s="24" t="s">
        <v>523</v>
      </c>
      <c r="E11" s="24" t="s">
        <v>15</v>
      </c>
      <c r="F11" s="31">
        <v>142000</v>
      </c>
      <c r="G11" s="27">
        <v>39596</v>
      </c>
      <c r="H11" s="24" t="s">
        <v>293</v>
      </c>
      <c r="I11" s="24" t="s">
        <v>556</v>
      </c>
      <c r="J11" s="24" t="s">
        <v>557</v>
      </c>
      <c r="K11" s="24" t="s">
        <v>1018</v>
      </c>
      <c r="L11" s="24" t="s">
        <v>1018</v>
      </c>
      <c r="M11" s="24" t="s">
        <v>337</v>
      </c>
      <c r="N11" s="24" t="s">
        <v>1018</v>
      </c>
      <c r="O11" s="24" t="s">
        <v>434</v>
      </c>
      <c r="P11" s="24" t="s">
        <v>558</v>
      </c>
      <c r="Q11" s="24" t="s">
        <v>546</v>
      </c>
      <c r="R11" s="27">
        <v>39727</v>
      </c>
      <c r="S11" s="65">
        <v>18680</v>
      </c>
      <c r="T11" s="24">
        <v>311.33</v>
      </c>
      <c r="U11" s="24">
        <v>11</v>
      </c>
      <c r="V11" s="24">
        <v>1.022</v>
      </c>
      <c r="W11" s="24">
        <v>466.7</v>
      </c>
      <c r="X11" s="24">
        <v>466.7</v>
      </c>
      <c r="Y11" s="44">
        <f t="shared" si="0"/>
        <v>5.000204086317722</v>
      </c>
      <c r="Z11" s="44">
        <f t="shared" si="1"/>
        <v>63.633254664674162</v>
      </c>
      <c r="AA11" s="24">
        <v>0.7</v>
      </c>
      <c r="AC11" s="46">
        <v>63.63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19"/>
  <sheetViews>
    <sheetView workbookViewId="0"/>
  </sheetViews>
  <sheetFormatPr defaultRowHeight="15.6" x14ac:dyDescent="0.3"/>
  <cols>
    <col min="2" max="2" width="27.69921875" style="5" bestFit="1" customWidth="1"/>
    <col min="3" max="3" width="12.09765625" customWidth="1"/>
    <col min="4" max="4" width="18.19921875" bestFit="1" customWidth="1"/>
    <col min="5" max="5" width="11.09765625" bestFit="1" customWidth="1"/>
    <col min="6" max="6" width="20" style="16" bestFit="1" customWidth="1"/>
    <col min="7" max="7" width="14.59765625" bestFit="1" customWidth="1"/>
    <col min="8" max="8" width="49" bestFit="1" customWidth="1"/>
    <col min="9" max="9" width="29.3984375" bestFit="1" customWidth="1"/>
    <col min="12" max="12" width="10.5" customWidth="1"/>
    <col min="13" max="13" width="22.69921875" bestFit="1" customWidth="1"/>
    <col min="14" max="14" width="16" bestFit="1" customWidth="1"/>
    <col min="15" max="15" width="30.8984375" bestFit="1" customWidth="1"/>
    <col min="16" max="16" width="22.69921875" bestFit="1" customWidth="1"/>
    <col min="17" max="17" width="15.5" bestFit="1" customWidth="1"/>
    <col min="18" max="18" width="12.59765625" style="6" bestFit="1" customWidth="1"/>
    <col min="19" max="19" width="9.8984375" bestFit="1" customWidth="1"/>
    <col min="20" max="20" width="10.3984375" bestFit="1" customWidth="1"/>
    <col min="21" max="21" width="15" style="4" bestFit="1" customWidth="1"/>
    <col min="23" max="23" width="8.59765625" customWidth="1"/>
    <col min="24" max="24" width="8" style="4" customWidth="1"/>
    <col min="25" max="25" width="15" style="4" bestFit="1" customWidth="1"/>
    <col min="26" max="26" width="16.3984375" style="15" bestFit="1" customWidth="1"/>
    <col min="27" max="27" width="15" style="4" bestFit="1" customWidth="1"/>
    <col min="28" max="28" width="18.69921875" style="88" bestFit="1" customWidth="1"/>
  </cols>
  <sheetData>
    <row r="1" spans="1:28" s="25" customFormat="1" ht="18" x14ac:dyDescent="0.35">
      <c r="A1" s="82" t="s">
        <v>253</v>
      </c>
      <c r="B1" s="82" t="s">
        <v>254</v>
      </c>
      <c r="C1" s="82" t="s">
        <v>1</v>
      </c>
      <c r="D1" s="82" t="s">
        <v>6</v>
      </c>
      <c r="E1" s="82" t="s">
        <v>14</v>
      </c>
      <c r="F1" s="83" t="s">
        <v>8</v>
      </c>
      <c r="G1" s="82" t="s">
        <v>9</v>
      </c>
      <c r="H1" s="82" t="s">
        <v>559</v>
      </c>
      <c r="I1" s="82" t="s">
        <v>260</v>
      </c>
      <c r="J1" s="252" t="s">
        <v>626</v>
      </c>
      <c r="K1" s="252"/>
      <c r="L1" s="252"/>
      <c r="M1" s="82" t="s">
        <v>52</v>
      </c>
      <c r="N1" s="82" t="s">
        <v>51</v>
      </c>
      <c r="O1" s="82" t="s">
        <v>58</v>
      </c>
      <c r="P1" s="82" t="s">
        <v>12</v>
      </c>
      <c r="Q1" s="82" t="s">
        <v>265</v>
      </c>
      <c r="R1" s="84" t="s">
        <v>19</v>
      </c>
      <c r="S1" s="82" t="s">
        <v>18</v>
      </c>
      <c r="T1" s="82" t="s">
        <v>20</v>
      </c>
      <c r="U1" s="85" t="s">
        <v>46</v>
      </c>
      <c r="V1" s="82" t="s">
        <v>119</v>
      </c>
      <c r="W1" s="82" t="s">
        <v>120</v>
      </c>
      <c r="X1" s="85" t="s">
        <v>21</v>
      </c>
      <c r="Y1" s="85" t="s">
        <v>270</v>
      </c>
      <c r="Z1" s="86" t="s">
        <v>17</v>
      </c>
      <c r="AA1" s="85" t="s">
        <v>509</v>
      </c>
      <c r="AB1" s="82" t="s">
        <v>560</v>
      </c>
    </row>
    <row r="2" spans="1:28" s="24" customFormat="1" ht="18" x14ac:dyDescent="0.35">
      <c r="A2" s="24">
        <v>1</v>
      </c>
      <c r="B2" s="25" t="s">
        <v>561</v>
      </c>
      <c r="C2" s="24" t="s">
        <v>23</v>
      </c>
      <c r="D2" s="24" t="s">
        <v>569</v>
      </c>
      <c r="E2" s="24" t="s">
        <v>15</v>
      </c>
      <c r="F2" s="31" t="s">
        <v>585</v>
      </c>
      <c r="G2" s="27">
        <v>39192</v>
      </c>
      <c r="H2" s="24" t="s">
        <v>586</v>
      </c>
      <c r="J2" s="250"/>
      <c r="K2" s="250"/>
      <c r="L2" s="250"/>
      <c r="M2" s="24" t="s">
        <v>62</v>
      </c>
      <c r="N2" s="24" t="s">
        <v>224</v>
      </c>
      <c r="O2" s="24" t="s">
        <v>11</v>
      </c>
      <c r="P2" s="24" t="s">
        <v>795</v>
      </c>
      <c r="Q2" s="27">
        <v>39343</v>
      </c>
      <c r="R2" s="65">
        <v>27380</v>
      </c>
      <c r="S2" s="24">
        <v>456.33300000000003</v>
      </c>
      <c r="T2" s="24">
        <v>11.2</v>
      </c>
      <c r="U2" s="41">
        <v>1.02068</v>
      </c>
      <c r="V2" s="24">
        <v>1000</v>
      </c>
      <c r="W2" s="24">
        <v>220</v>
      </c>
      <c r="X2" s="41">
        <f>(V2*W2)/43560</f>
        <v>5.0505050505050502</v>
      </c>
      <c r="Y2" s="41">
        <f>(S2*U2)/X2</f>
        <v>92.22245335512001</v>
      </c>
      <c r="Z2" s="26">
        <v>1</v>
      </c>
      <c r="AA2" s="41"/>
      <c r="AB2" s="87">
        <v>92.231700000000004</v>
      </c>
    </row>
    <row r="3" spans="1:28" s="24" customFormat="1" ht="18" x14ac:dyDescent="0.35">
      <c r="A3" s="24">
        <v>2</v>
      </c>
      <c r="B3" s="25" t="s">
        <v>282</v>
      </c>
      <c r="C3" s="24" t="s">
        <v>39</v>
      </c>
      <c r="D3" s="24" t="s">
        <v>523</v>
      </c>
      <c r="E3" s="24" t="s">
        <v>15</v>
      </c>
      <c r="F3" s="31">
        <v>143047</v>
      </c>
      <c r="G3" s="27">
        <v>39192</v>
      </c>
      <c r="H3" s="24" t="s">
        <v>587</v>
      </c>
      <c r="I3" s="24" t="s">
        <v>83</v>
      </c>
      <c r="J3" s="250" t="s">
        <v>588</v>
      </c>
      <c r="K3" s="250"/>
      <c r="L3" s="250"/>
      <c r="M3" s="24" t="s">
        <v>62</v>
      </c>
      <c r="N3" s="24" t="s">
        <v>224</v>
      </c>
      <c r="O3" s="24" t="s">
        <v>589</v>
      </c>
      <c r="P3" s="24" t="s">
        <v>796</v>
      </c>
      <c r="Q3" s="27">
        <v>39342</v>
      </c>
      <c r="R3" s="65">
        <v>29800</v>
      </c>
      <c r="S3" s="24">
        <v>496.67</v>
      </c>
      <c r="T3" s="24">
        <v>12.6</v>
      </c>
      <c r="U3" s="41">
        <v>1.0045976999999999</v>
      </c>
      <c r="V3" s="24">
        <v>554.5</v>
      </c>
      <c r="W3" s="24">
        <v>442.5</v>
      </c>
      <c r="X3" s="41">
        <f t="shared" ref="X3:X19" si="0">(V3*W3)/43560</f>
        <v>5.6328340220385673</v>
      </c>
      <c r="Y3" s="41">
        <f t="shared" ref="Y3:Y19" si="1">(S3*U3)/X3</f>
        <v>88.57948551418967</v>
      </c>
      <c r="Z3" s="26">
        <v>0.5</v>
      </c>
      <c r="AA3" s="41"/>
      <c r="AB3" s="87">
        <v>88.579483999999994</v>
      </c>
    </row>
    <row r="4" spans="1:28" s="24" customFormat="1" ht="18" x14ac:dyDescent="0.35">
      <c r="A4" s="24">
        <v>3</v>
      </c>
      <c r="B4" s="25" t="s">
        <v>570</v>
      </c>
      <c r="C4" s="24" t="s">
        <v>3</v>
      </c>
      <c r="D4" s="24" t="s">
        <v>569</v>
      </c>
      <c r="E4" s="24" t="s">
        <v>15</v>
      </c>
      <c r="F4" s="31" t="s">
        <v>590</v>
      </c>
      <c r="G4" s="27">
        <v>39203</v>
      </c>
      <c r="H4" s="24" t="s">
        <v>591</v>
      </c>
      <c r="J4" s="250"/>
      <c r="K4" s="250"/>
      <c r="L4" s="250"/>
      <c r="M4" s="24" t="s">
        <v>311</v>
      </c>
      <c r="N4" s="24" t="s">
        <v>51</v>
      </c>
      <c r="O4" s="24" t="s">
        <v>362</v>
      </c>
      <c r="P4" s="24" t="s">
        <v>797</v>
      </c>
      <c r="Q4" s="27">
        <v>39349</v>
      </c>
      <c r="R4" s="65">
        <v>29180</v>
      </c>
      <c r="S4" s="24">
        <v>486.33</v>
      </c>
      <c r="T4" s="24">
        <v>13.8</v>
      </c>
      <c r="U4" s="41">
        <v>0.99</v>
      </c>
      <c r="V4" s="24">
        <v>1195</v>
      </c>
      <c r="W4" s="24">
        <v>200.4</v>
      </c>
      <c r="X4" s="41">
        <f t="shared" si="0"/>
        <v>5.4976584022038564</v>
      </c>
      <c r="Y4" s="41">
        <f t="shared" si="1"/>
        <v>87.576685340615839</v>
      </c>
      <c r="Z4" s="26">
        <v>1</v>
      </c>
      <c r="AA4" s="41"/>
      <c r="AB4" s="87">
        <v>87.587000000000003</v>
      </c>
    </row>
    <row r="5" spans="1:28" s="24" customFormat="1" ht="18" x14ac:dyDescent="0.35">
      <c r="A5" s="24">
        <v>4</v>
      </c>
      <c r="B5" s="25" t="s">
        <v>280</v>
      </c>
      <c r="C5" s="24" t="s">
        <v>571</v>
      </c>
      <c r="D5" s="24" t="s">
        <v>572</v>
      </c>
      <c r="E5" s="24" t="s">
        <v>15</v>
      </c>
      <c r="F5" s="31">
        <v>130000</v>
      </c>
      <c r="G5" s="27">
        <v>39192</v>
      </c>
      <c r="H5" s="24" t="s">
        <v>311</v>
      </c>
      <c r="J5" s="250"/>
      <c r="K5" s="250"/>
      <c r="L5" s="250"/>
      <c r="M5" s="24" t="s">
        <v>592</v>
      </c>
      <c r="N5" s="24" t="s">
        <v>311</v>
      </c>
      <c r="O5" s="24" t="s">
        <v>558</v>
      </c>
      <c r="P5" s="24" t="s">
        <v>798</v>
      </c>
      <c r="Q5" s="27">
        <v>39346</v>
      </c>
      <c r="R5" s="65">
        <v>58580</v>
      </c>
      <c r="S5" s="24">
        <v>509.33</v>
      </c>
      <c r="T5" s="24">
        <v>10.9</v>
      </c>
      <c r="U5" s="41">
        <v>1.024</v>
      </c>
      <c r="V5" s="24">
        <v>789</v>
      </c>
      <c r="W5" s="24">
        <v>330</v>
      </c>
      <c r="X5" s="41">
        <f t="shared" si="0"/>
        <v>5.9772727272727275</v>
      </c>
      <c r="Y5" s="41">
        <f t="shared" si="1"/>
        <v>87.256169125475267</v>
      </c>
      <c r="Z5" s="26">
        <v>2.9</v>
      </c>
      <c r="AA5" s="41">
        <f>Y5*(Z5-1)/100</f>
        <v>1.65786721338403</v>
      </c>
      <c r="AB5" s="87">
        <v>85.6023</v>
      </c>
    </row>
    <row r="6" spans="1:28" s="24" customFormat="1" ht="18" x14ac:dyDescent="0.35">
      <c r="A6" s="24">
        <v>5</v>
      </c>
      <c r="B6" s="25" t="s">
        <v>568</v>
      </c>
      <c r="C6" s="24" t="s">
        <v>573</v>
      </c>
      <c r="D6" s="24" t="s">
        <v>574</v>
      </c>
      <c r="E6" s="24" t="s">
        <v>15</v>
      </c>
      <c r="F6" s="31"/>
      <c r="J6" s="250"/>
      <c r="K6" s="250"/>
      <c r="L6" s="250"/>
      <c r="P6" s="24" t="s">
        <v>776</v>
      </c>
      <c r="Q6" s="27">
        <v>39345</v>
      </c>
      <c r="R6" s="65">
        <v>30260</v>
      </c>
      <c r="S6" s="24">
        <v>504.33</v>
      </c>
      <c r="T6" s="24">
        <v>12.5</v>
      </c>
      <c r="U6" s="41">
        <v>1.0057471259999999</v>
      </c>
      <c r="V6" s="24">
        <v>1000</v>
      </c>
      <c r="W6" s="24">
        <v>258.3</v>
      </c>
      <c r="X6" s="41">
        <f t="shared" si="0"/>
        <v>5.9297520661157028</v>
      </c>
      <c r="Y6" s="41">
        <f t="shared" si="1"/>
        <v>85.53957103097585</v>
      </c>
      <c r="Z6" s="26">
        <v>0.89</v>
      </c>
      <c r="AA6" s="41"/>
      <c r="AB6" s="87">
        <v>85.5</v>
      </c>
    </row>
    <row r="7" spans="1:28" s="24" customFormat="1" ht="18" x14ac:dyDescent="0.35">
      <c r="A7" s="24">
        <v>6</v>
      </c>
      <c r="B7" s="25" t="s">
        <v>564</v>
      </c>
      <c r="C7" s="24" t="s">
        <v>129</v>
      </c>
      <c r="D7" s="24" t="s">
        <v>518</v>
      </c>
      <c r="E7" s="24" t="s">
        <v>15</v>
      </c>
      <c r="F7" s="31">
        <v>152000</v>
      </c>
      <c r="G7" s="27">
        <v>39217</v>
      </c>
      <c r="H7" s="24" t="s">
        <v>418</v>
      </c>
      <c r="J7" s="250" t="s">
        <v>600</v>
      </c>
      <c r="K7" s="250"/>
      <c r="L7" s="250"/>
      <c r="N7" s="24" t="s">
        <v>593</v>
      </c>
      <c r="O7" s="24" t="s">
        <v>378</v>
      </c>
      <c r="P7" s="24" t="s">
        <v>799</v>
      </c>
      <c r="Q7" s="27">
        <v>39367</v>
      </c>
      <c r="R7" s="65">
        <v>38140</v>
      </c>
      <c r="S7" s="24">
        <v>635.66999999999996</v>
      </c>
      <c r="T7" s="24">
        <v>11.4</v>
      </c>
      <c r="U7" s="41">
        <v>1.018</v>
      </c>
      <c r="V7" s="24">
        <v>1150</v>
      </c>
      <c r="W7" s="24">
        <v>300</v>
      </c>
      <c r="X7" s="41">
        <f t="shared" si="0"/>
        <v>7.9201101928374653</v>
      </c>
      <c r="Y7" s="41">
        <f t="shared" si="1"/>
        <v>81.704931401739131</v>
      </c>
      <c r="Z7" s="26" t="s">
        <v>594</v>
      </c>
      <c r="AA7" s="41"/>
      <c r="AB7" s="87">
        <v>81.7</v>
      </c>
    </row>
    <row r="8" spans="1:28" s="24" customFormat="1" ht="18" x14ac:dyDescent="0.35">
      <c r="A8" s="24">
        <v>7</v>
      </c>
      <c r="B8" s="25" t="s">
        <v>565</v>
      </c>
      <c r="C8" s="24" t="s">
        <v>573</v>
      </c>
      <c r="D8" s="24" t="s">
        <v>518</v>
      </c>
      <c r="E8" s="24" t="s">
        <v>15</v>
      </c>
      <c r="F8" s="31" t="s">
        <v>595</v>
      </c>
      <c r="G8" s="27">
        <v>39212</v>
      </c>
      <c r="H8" s="24" t="s">
        <v>596</v>
      </c>
      <c r="J8" s="250" t="s">
        <v>597</v>
      </c>
      <c r="K8" s="250"/>
      <c r="L8" s="250"/>
      <c r="M8" s="24" t="s">
        <v>311</v>
      </c>
      <c r="N8" s="24" t="s">
        <v>311</v>
      </c>
      <c r="O8" s="24" t="s">
        <v>598</v>
      </c>
      <c r="P8" s="24" t="s">
        <v>800</v>
      </c>
      <c r="Q8" s="27">
        <v>39367</v>
      </c>
      <c r="R8" s="65">
        <v>26100</v>
      </c>
      <c r="S8" s="24">
        <v>435</v>
      </c>
      <c r="T8" s="24">
        <v>12.9</v>
      </c>
      <c r="U8" s="41">
        <v>1.0009999999999999</v>
      </c>
      <c r="V8" s="24">
        <v>300</v>
      </c>
      <c r="W8" s="24">
        <v>778</v>
      </c>
      <c r="X8" s="41">
        <f t="shared" si="0"/>
        <v>5.3581267217630852</v>
      </c>
      <c r="Y8" s="41">
        <f t="shared" si="1"/>
        <v>81.266275064267347</v>
      </c>
      <c r="Z8" s="26">
        <v>1</v>
      </c>
      <c r="AA8" s="41"/>
      <c r="AB8" s="87">
        <v>81.2</v>
      </c>
    </row>
    <row r="9" spans="1:28" s="24" customFormat="1" ht="18" x14ac:dyDescent="0.35">
      <c r="A9" s="24">
        <v>8</v>
      </c>
      <c r="B9" s="25" t="s">
        <v>466</v>
      </c>
      <c r="C9" s="24" t="s">
        <v>38</v>
      </c>
      <c r="D9" s="24" t="s">
        <v>575</v>
      </c>
      <c r="E9" s="24" t="s">
        <v>15</v>
      </c>
      <c r="F9" s="31">
        <v>250000</v>
      </c>
      <c r="G9" s="27">
        <v>39217</v>
      </c>
      <c r="H9" s="24" t="s">
        <v>803</v>
      </c>
      <c r="J9" s="250" t="s">
        <v>634</v>
      </c>
      <c r="K9" s="250"/>
      <c r="L9" s="250"/>
      <c r="M9" s="24" t="s">
        <v>484</v>
      </c>
      <c r="N9" s="24" t="s">
        <v>599</v>
      </c>
      <c r="O9" s="24" t="s">
        <v>460</v>
      </c>
      <c r="P9" s="24" t="s">
        <v>799</v>
      </c>
      <c r="Q9" s="27">
        <v>39358</v>
      </c>
      <c r="R9" s="65">
        <v>27840</v>
      </c>
      <c r="S9" s="24">
        <v>464</v>
      </c>
      <c r="T9" s="24">
        <v>12.7</v>
      </c>
      <c r="U9" s="41">
        <v>1.0029999999999999</v>
      </c>
      <c r="V9" s="24">
        <v>643</v>
      </c>
      <c r="W9" s="24">
        <v>392</v>
      </c>
      <c r="X9" s="41">
        <f t="shared" si="0"/>
        <v>5.7864095500459136</v>
      </c>
      <c r="Y9" s="41">
        <f t="shared" si="1"/>
        <v>80.428458437807464</v>
      </c>
      <c r="Z9" s="26"/>
      <c r="AA9" s="41"/>
      <c r="AB9" s="87">
        <v>80.42</v>
      </c>
    </row>
    <row r="10" spans="1:28" s="24" customFormat="1" ht="18" x14ac:dyDescent="0.35">
      <c r="A10" s="24">
        <v>9</v>
      </c>
      <c r="B10" s="25" t="s">
        <v>576</v>
      </c>
      <c r="C10" s="24" t="s">
        <v>577</v>
      </c>
      <c r="D10" s="24" t="s">
        <v>578</v>
      </c>
      <c r="E10" s="24" t="s">
        <v>15</v>
      </c>
      <c r="F10" s="31" t="s">
        <v>601</v>
      </c>
      <c r="G10" s="27">
        <v>39216</v>
      </c>
      <c r="H10" s="24" t="s">
        <v>311</v>
      </c>
      <c r="J10" s="250"/>
      <c r="K10" s="250"/>
      <c r="L10" s="250"/>
      <c r="M10" s="24" t="s">
        <v>62</v>
      </c>
      <c r="N10" s="24" t="s">
        <v>65</v>
      </c>
      <c r="P10" s="24" t="s">
        <v>789</v>
      </c>
      <c r="Q10" s="27">
        <v>39359</v>
      </c>
      <c r="R10" s="65">
        <v>31700</v>
      </c>
      <c r="S10" s="24">
        <v>528.33000000000004</v>
      </c>
      <c r="T10" s="24">
        <v>13.1</v>
      </c>
      <c r="U10" s="41">
        <v>0.998</v>
      </c>
      <c r="V10" s="24">
        <v>1041</v>
      </c>
      <c r="W10" s="24">
        <v>290</v>
      </c>
      <c r="X10" s="41">
        <f t="shared" si="0"/>
        <v>6.9304407713498621</v>
      </c>
      <c r="Y10" s="41">
        <f t="shared" si="1"/>
        <v>76.08078005366194</v>
      </c>
      <c r="Z10" s="26"/>
      <c r="AA10" s="41"/>
      <c r="AB10" s="87">
        <v>76.085599999999999</v>
      </c>
    </row>
    <row r="11" spans="1:28" s="24" customFormat="1" ht="18" x14ac:dyDescent="0.35">
      <c r="A11" s="24">
        <v>10</v>
      </c>
      <c r="B11" s="25" t="s">
        <v>579</v>
      </c>
      <c r="C11" s="24" t="s">
        <v>79</v>
      </c>
      <c r="D11" s="24" t="s">
        <v>523</v>
      </c>
      <c r="E11" s="24" t="s">
        <v>15</v>
      </c>
      <c r="F11" s="31"/>
      <c r="J11" s="250"/>
      <c r="K11" s="250"/>
      <c r="L11" s="250"/>
      <c r="P11" s="24" t="s">
        <v>801</v>
      </c>
      <c r="Q11" s="27">
        <v>39344</v>
      </c>
      <c r="R11" s="65">
        <v>27120</v>
      </c>
      <c r="S11" s="24">
        <v>452</v>
      </c>
      <c r="T11" s="24">
        <v>12.2</v>
      </c>
      <c r="U11" s="41">
        <v>1.0092000000000001</v>
      </c>
      <c r="V11" s="24">
        <v>883</v>
      </c>
      <c r="W11" s="24">
        <v>300</v>
      </c>
      <c r="X11" s="41">
        <f t="shared" si="0"/>
        <v>6.0812672176308542</v>
      </c>
      <c r="Y11" s="41">
        <f t="shared" si="1"/>
        <v>75.010418663646661</v>
      </c>
      <c r="Z11" s="26">
        <v>1.3</v>
      </c>
      <c r="AA11" s="41">
        <f>Y11*(Z11-1)/100</f>
        <v>0.22503125599094001</v>
      </c>
      <c r="AB11" s="87">
        <v>74.81</v>
      </c>
    </row>
    <row r="12" spans="1:28" s="24" customFormat="1" ht="18" x14ac:dyDescent="0.35">
      <c r="A12" s="24">
        <v>11</v>
      </c>
      <c r="B12" s="25" t="s">
        <v>524</v>
      </c>
      <c r="C12" s="24" t="s">
        <v>525</v>
      </c>
      <c r="D12" s="24" t="s">
        <v>523</v>
      </c>
      <c r="E12" s="24" t="s">
        <v>15</v>
      </c>
      <c r="F12" s="31" t="s">
        <v>471</v>
      </c>
      <c r="G12" s="27">
        <v>39221</v>
      </c>
      <c r="H12" s="24" t="s">
        <v>602</v>
      </c>
      <c r="I12" s="24" t="s">
        <v>603</v>
      </c>
      <c r="J12" s="250" t="s">
        <v>640</v>
      </c>
      <c r="K12" s="250"/>
      <c r="L12" s="250"/>
      <c r="N12" s="24" t="s">
        <v>604</v>
      </c>
      <c r="O12" s="24" t="s">
        <v>605</v>
      </c>
      <c r="P12" s="24" t="s">
        <v>789</v>
      </c>
      <c r="Q12" s="27">
        <v>39364</v>
      </c>
      <c r="R12" s="65">
        <v>22000</v>
      </c>
      <c r="S12" s="24">
        <v>336.66</v>
      </c>
      <c r="T12" s="24">
        <v>13.7</v>
      </c>
      <c r="U12" s="41">
        <v>0.991954</v>
      </c>
      <c r="V12" s="24">
        <v>467</v>
      </c>
      <c r="W12" s="24">
        <v>467</v>
      </c>
      <c r="X12" s="41">
        <f t="shared" si="0"/>
        <v>5.0066345270890729</v>
      </c>
      <c r="Y12" s="41">
        <f t="shared" si="1"/>
        <v>66.701739828044509</v>
      </c>
      <c r="Z12" s="26">
        <v>1</v>
      </c>
      <c r="AA12" s="41"/>
      <c r="AB12" s="87">
        <v>73.77</v>
      </c>
    </row>
    <row r="13" spans="1:28" s="24" customFormat="1" ht="18" x14ac:dyDescent="0.35">
      <c r="A13" s="24">
        <v>12</v>
      </c>
      <c r="B13" s="25" t="s">
        <v>567</v>
      </c>
      <c r="C13" s="24" t="s">
        <v>79</v>
      </c>
      <c r="D13" s="24" t="s">
        <v>580</v>
      </c>
      <c r="E13" s="24" t="s">
        <v>15</v>
      </c>
      <c r="F13" s="31" t="s">
        <v>606</v>
      </c>
      <c r="G13" s="27">
        <v>39212</v>
      </c>
      <c r="H13" s="24" t="s">
        <v>607</v>
      </c>
      <c r="J13" s="251"/>
      <c r="K13" s="251"/>
      <c r="L13" s="251"/>
      <c r="M13" s="24" t="s">
        <v>643</v>
      </c>
      <c r="N13" s="24" t="s">
        <v>361</v>
      </c>
      <c r="O13" s="24" t="s">
        <v>608</v>
      </c>
      <c r="P13" s="24" t="s">
        <v>801</v>
      </c>
      <c r="Q13" s="27">
        <v>39361</v>
      </c>
      <c r="R13" s="65">
        <v>23340</v>
      </c>
      <c r="S13" s="24">
        <v>389</v>
      </c>
      <c r="T13" s="24">
        <v>14.8</v>
      </c>
      <c r="U13" s="41">
        <v>0.97929999999999995</v>
      </c>
      <c r="V13" s="24">
        <v>457</v>
      </c>
      <c r="W13" s="24">
        <v>494</v>
      </c>
      <c r="X13" s="41">
        <f t="shared" si="0"/>
        <v>5.1826905417814508</v>
      </c>
      <c r="Y13" s="41">
        <f t="shared" si="1"/>
        <v>73.503848421761361</v>
      </c>
      <c r="Z13" s="26">
        <v>0.78</v>
      </c>
      <c r="AA13" s="41"/>
      <c r="AB13" s="87">
        <v>73.5</v>
      </c>
    </row>
    <row r="14" spans="1:28" s="24" customFormat="1" ht="18" x14ac:dyDescent="0.35">
      <c r="A14" s="24">
        <v>13</v>
      </c>
      <c r="B14" s="25" t="s">
        <v>510</v>
      </c>
      <c r="C14" s="24" t="s">
        <v>23</v>
      </c>
      <c r="D14" s="24" t="s">
        <v>523</v>
      </c>
      <c r="E14" s="24" t="s">
        <v>15</v>
      </c>
      <c r="F14" s="31">
        <v>120000</v>
      </c>
      <c r="G14" s="27">
        <v>39216</v>
      </c>
      <c r="H14" s="24" t="s">
        <v>346</v>
      </c>
      <c r="J14" s="250"/>
      <c r="K14" s="250"/>
      <c r="L14" s="250"/>
      <c r="N14" s="24" t="s">
        <v>224</v>
      </c>
      <c r="O14" s="24" t="s">
        <v>605</v>
      </c>
      <c r="P14" s="24" t="s">
        <v>789</v>
      </c>
      <c r="Q14" s="27">
        <v>39360</v>
      </c>
      <c r="R14" s="65">
        <v>23898</v>
      </c>
      <c r="S14" s="24">
        <v>38.299999999999997</v>
      </c>
      <c r="T14" s="24">
        <v>12.6</v>
      </c>
      <c r="U14" s="41">
        <v>1.0045999999999999</v>
      </c>
      <c r="V14" s="24">
        <v>590.4</v>
      </c>
      <c r="W14" s="24">
        <v>411.5</v>
      </c>
      <c r="X14" s="41">
        <f t="shared" si="0"/>
        <v>5.5773553719008255</v>
      </c>
      <c r="Y14" s="41">
        <f t="shared" si="1"/>
        <v>6.8986423554515008</v>
      </c>
      <c r="Z14" s="26">
        <v>1</v>
      </c>
      <c r="AA14" s="41"/>
      <c r="AB14" s="87">
        <v>71.691000000000003</v>
      </c>
    </row>
    <row r="15" spans="1:28" s="24" customFormat="1" ht="18" x14ac:dyDescent="0.35">
      <c r="A15" s="24">
        <v>14</v>
      </c>
      <c r="B15" s="25" t="s">
        <v>566</v>
      </c>
      <c r="C15" s="24" t="s">
        <v>573</v>
      </c>
      <c r="D15" s="24" t="s">
        <v>572</v>
      </c>
      <c r="E15" s="24" t="s">
        <v>15</v>
      </c>
      <c r="F15" s="31" t="s">
        <v>609</v>
      </c>
      <c r="G15" s="27">
        <v>39203</v>
      </c>
      <c r="H15" s="24" t="s">
        <v>610</v>
      </c>
      <c r="J15" s="250" t="s">
        <v>597</v>
      </c>
      <c r="K15" s="250"/>
      <c r="L15" s="250"/>
      <c r="M15" s="24" t="s">
        <v>311</v>
      </c>
      <c r="N15" s="24" t="s">
        <v>311</v>
      </c>
      <c r="O15" s="24" t="s">
        <v>611</v>
      </c>
      <c r="P15" s="24" t="s">
        <v>802</v>
      </c>
      <c r="Q15" s="27">
        <v>39353</v>
      </c>
      <c r="R15" s="65">
        <v>21680</v>
      </c>
      <c r="S15" s="24">
        <v>361.3</v>
      </c>
      <c r="T15" s="24">
        <v>13.9</v>
      </c>
      <c r="U15" s="41">
        <v>0.89865510000000004</v>
      </c>
      <c r="V15" s="24">
        <v>1800</v>
      </c>
      <c r="W15" s="24">
        <v>126.5</v>
      </c>
      <c r="X15" s="41">
        <f t="shared" si="0"/>
        <v>5.2272727272727275</v>
      </c>
      <c r="Y15" s="41">
        <f t="shared" si="1"/>
        <v>62.113477633565218</v>
      </c>
      <c r="Z15" s="26">
        <v>1.2</v>
      </c>
      <c r="AA15" s="41">
        <f>Y15*(Z15-1)/100</f>
        <v>0.1242269552671304</v>
      </c>
      <c r="AB15" s="87">
        <v>68.39</v>
      </c>
    </row>
    <row r="16" spans="1:28" s="24" customFormat="1" ht="18" x14ac:dyDescent="0.35">
      <c r="A16" s="24">
        <v>15</v>
      </c>
      <c r="B16" s="25" t="s">
        <v>563</v>
      </c>
      <c r="C16" s="24" t="s">
        <v>43</v>
      </c>
      <c r="D16" s="24" t="s">
        <v>575</v>
      </c>
      <c r="E16" s="24" t="s">
        <v>15</v>
      </c>
      <c r="F16" s="31" t="s">
        <v>612</v>
      </c>
      <c r="G16" s="27">
        <v>39200</v>
      </c>
      <c r="H16" s="24" t="s">
        <v>613</v>
      </c>
      <c r="J16" s="250"/>
      <c r="K16" s="250"/>
      <c r="L16" s="250"/>
      <c r="M16" s="24" t="s">
        <v>311</v>
      </c>
      <c r="N16" s="24" t="s">
        <v>65</v>
      </c>
      <c r="O16" s="24" t="s">
        <v>614</v>
      </c>
      <c r="P16" s="24" t="s">
        <v>787</v>
      </c>
      <c r="Q16" s="27">
        <v>39342</v>
      </c>
      <c r="R16" s="65">
        <v>19050</v>
      </c>
      <c r="S16" s="24">
        <v>317.5</v>
      </c>
      <c r="T16" s="24">
        <v>10.4</v>
      </c>
      <c r="U16" s="41">
        <v>1.03</v>
      </c>
      <c r="V16" s="24">
        <v>875</v>
      </c>
      <c r="W16" s="24">
        <v>250.4</v>
      </c>
      <c r="X16" s="41">
        <f t="shared" si="0"/>
        <v>5.0298438934802574</v>
      </c>
      <c r="Y16" s="41">
        <f t="shared" si="1"/>
        <v>65.016928343222276</v>
      </c>
      <c r="Z16" s="26" t="s">
        <v>594</v>
      </c>
      <c r="AA16" s="41"/>
      <c r="AB16" s="87">
        <v>65.010000000000005</v>
      </c>
    </row>
    <row r="17" spans="1:28" s="24" customFormat="1" ht="18" x14ac:dyDescent="0.35">
      <c r="A17" s="24">
        <v>16</v>
      </c>
      <c r="B17" s="25" t="s">
        <v>562</v>
      </c>
      <c r="C17" s="24" t="s">
        <v>525</v>
      </c>
      <c r="D17" s="24" t="s">
        <v>581</v>
      </c>
      <c r="E17" s="24" t="s">
        <v>15</v>
      </c>
      <c r="F17" s="31">
        <v>242250</v>
      </c>
      <c r="G17" s="27">
        <v>39224</v>
      </c>
      <c r="H17" s="24" t="s">
        <v>615</v>
      </c>
      <c r="I17" s="24" t="s">
        <v>616</v>
      </c>
      <c r="J17" s="250" t="s">
        <v>337</v>
      </c>
      <c r="K17" s="250"/>
      <c r="L17" s="250"/>
      <c r="M17" s="24" t="s">
        <v>62</v>
      </c>
      <c r="N17" s="24" t="s">
        <v>65</v>
      </c>
      <c r="O17" s="24" t="s">
        <v>329</v>
      </c>
      <c r="P17" s="24" t="s">
        <v>776</v>
      </c>
      <c r="Q17" s="27">
        <v>39391</v>
      </c>
      <c r="R17" s="65">
        <v>21300</v>
      </c>
      <c r="S17" s="24">
        <v>355</v>
      </c>
      <c r="T17" s="24">
        <v>14</v>
      </c>
      <c r="U17" s="41">
        <v>0.99</v>
      </c>
      <c r="V17" s="24">
        <v>651</v>
      </c>
      <c r="W17" s="24">
        <v>356</v>
      </c>
      <c r="X17" s="41">
        <f t="shared" si="0"/>
        <v>5.3203856749311296</v>
      </c>
      <c r="Y17" s="41">
        <f t="shared" si="1"/>
        <v>66.057241236472834</v>
      </c>
      <c r="Z17" s="26">
        <v>2.9</v>
      </c>
      <c r="AA17" s="41">
        <f>Y17*(Z17-1)/100</f>
        <v>1.2550875834929838</v>
      </c>
      <c r="AB17" s="87">
        <v>64.81</v>
      </c>
    </row>
    <row r="18" spans="1:28" s="24" customFormat="1" ht="18" x14ac:dyDescent="0.35">
      <c r="A18" s="24">
        <v>17</v>
      </c>
      <c r="B18" s="25" t="s">
        <v>582</v>
      </c>
      <c r="C18" s="24" t="s">
        <v>571</v>
      </c>
      <c r="D18" s="24" t="s">
        <v>583</v>
      </c>
      <c r="E18" s="24" t="s">
        <v>15</v>
      </c>
      <c r="F18" s="31">
        <v>165000</v>
      </c>
      <c r="G18" s="27">
        <v>39245</v>
      </c>
      <c r="H18" s="24" t="s">
        <v>346</v>
      </c>
      <c r="I18" s="24" t="s">
        <v>617</v>
      </c>
      <c r="J18" s="250" t="s">
        <v>618</v>
      </c>
      <c r="K18" s="250"/>
      <c r="L18" s="250"/>
      <c r="M18" s="24" t="s">
        <v>619</v>
      </c>
      <c r="N18" s="24" t="s">
        <v>387</v>
      </c>
      <c r="O18" s="24" t="s">
        <v>620</v>
      </c>
      <c r="P18" s="24" t="s">
        <v>801</v>
      </c>
      <c r="Q18" s="27">
        <v>39363</v>
      </c>
      <c r="R18" s="65">
        <v>24840</v>
      </c>
      <c r="S18" s="24">
        <v>414</v>
      </c>
      <c r="T18" s="24">
        <v>14</v>
      </c>
      <c r="U18" s="41">
        <v>0.98899999999999999</v>
      </c>
      <c r="V18" s="24">
        <v>543</v>
      </c>
      <c r="W18" s="24">
        <v>522</v>
      </c>
      <c r="X18" s="41">
        <f t="shared" si="0"/>
        <v>6.50702479338843</v>
      </c>
      <c r="Y18" s="41">
        <f t="shared" si="1"/>
        <v>62.923688321585054</v>
      </c>
      <c r="Z18" s="26">
        <v>1</v>
      </c>
      <c r="AA18" s="41"/>
      <c r="AB18" s="87">
        <v>62.93</v>
      </c>
    </row>
    <row r="19" spans="1:28" s="24" customFormat="1" ht="18" x14ac:dyDescent="0.35">
      <c r="A19" s="24">
        <v>18</v>
      </c>
      <c r="B19" s="25" t="s">
        <v>78</v>
      </c>
      <c r="C19" s="24" t="s">
        <v>79</v>
      </c>
      <c r="D19" s="24" t="s">
        <v>584</v>
      </c>
      <c r="E19" s="24" t="s">
        <v>15</v>
      </c>
      <c r="F19" s="31" t="s">
        <v>612</v>
      </c>
      <c r="G19" s="27">
        <v>39200</v>
      </c>
      <c r="H19" s="24" t="s">
        <v>621</v>
      </c>
      <c r="J19" s="250" t="s">
        <v>375</v>
      </c>
      <c r="K19" s="250"/>
      <c r="L19" s="250"/>
      <c r="M19" s="24" t="s">
        <v>62</v>
      </c>
      <c r="N19" s="24" t="s">
        <v>361</v>
      </c>
      <c r="O19" s="24" t="s">
        <v>608</v>
      </c>
      <c r="P19" s="24" t="s">
        <v>788</v>
      </c>
      <c r="Q19" s="24" t="s">
        <v>622</v>
      </c>
      <c r="R19" s="65">
        <v>20040</v>
      </c>
      <c r="S19" s="24">
        <v>334</v>
      </c>
      <c r="T19" s="24">
        <v>10.7</v>
      </c>
      <c r="U19" s="41">
        <v>1.02644</v>
      </c>
      <c r="V19" s="24">
        <v>800</v>
      </c>
      <c r="W19" s="24">
        <v>300</v>
      </c>
      <c r="X19" s="41">
        <f t="shared" si="0"/>
        <v>5.5096418732782366</v>
      </c>
      <c r="Y19" s="41">
        <f t="shared" si="1"/>
        <v>62.223819240000005</v>
      </c>
      <c r="Z19" s="26">
        <v>1.2</v>
      </c>
      <c r="AA19" s="41">
        <f>Y19*(Z19-1)/100</f>
        <v>0.12444763847999997</v>
      </c>
      <c r="AB19" s="87">
        <v>62.1</v>
      </c>
    </row>
  </sheetData>
  <mergeCells count="19">
    <mergeCell ref="J12:L12"/>
    <mergeCell ref="J1:L1"/>
    <mergeCell ref="J2:L2"/>
    <mergeCell ref="J3:L3"/>
    <mergeCell ref="J4:L4"/>
    <mergeCell ref="J5:L5"/>
    <mergeCell ref="J6:L6"/>
    <mergeCell ref="J7:L7"/>
    <mergeCell ref="J8:L8"/>
    <mergeCell ref="J9:L9"/>
    <mergeCell ref="J10:L10"/>
    <mergeCell ref="J11:L11"/>
    <mergeCell ref="J19:L19"/>
    <mergeCell ref="J13:L13"/>
    <mergeCell ref="J14:L14"/>
    <mergeCell ref="J15:L15"/>
    <mergeCell ref="J16:L16"/>
    <mergeCell ref="J17:L17"/>
    <mergeCell ref="J18:L1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8"/>
  <sheetViews>
    <sheetView workbookViewId="0"/>
  </sheetViews>
  <sheetFormatPr defaultRowHeight="15.6" x14ac:dyDescent="0.3"/>
  <cols>
    <col min="2" max="2" width="18.3984375" style="5" bestFit="1" customWidth="1"/>
    <col min="3" max="3" width="12" bestFit="1" customWidth="1"/>
    <col min="4" max="4" width="17.59765625" bestFit="1" customWidth="1"/>
    <col min="5" max="5" width="13" bestFit="1" customWidth="1"/>
    <col min="6" max="6" width="22.69921875" style="6" bestFit="1" customWidth="1"/>
    <col min="7" max="7" width="16.59765625" bestFit="1" customWidth="1"/>
    <col min="8" max="8" width="11.19921875" bestFit="1" customWidth="1"/>
    <col min="9" max="9" width="20.5" bestFit="1" customWidth="1"/>
    <col min="12" max="12" width="11" customWidth="1"/>
    <col min="13" max="13" width="13.69921875" bestFit="1" customWidth="1"/>
    <col min="14" max="14" width="17.69921875" bestFit="1" customWidth="1"/>
    <col min="15" max="15" width="34.8984375" bestFit="1" customWidth="1"/>
    <col min="16" max="16" width="32.09765625" bestFit="1" customWidth="1"/>
    <col min="17" max="17" width="16" bestFit="1" customWidth="1"/>
    <col min="18" max="18" width="13.5" style="6" bestFit="1" customWidth="1"/>
    <col min="19" max="19" width="10.69921875" bestFit="1" customWidth="1"/>
    <col min="20" max="20" width="11.3984375" bestFit="1" customWidth="1"/>
    <col min="21" max="21" width="15" style="4" bestFit="1" customWidth="1"/>
    <col min="25" max="25" width="16.3984375" style="72" bestFit="1" customWidth="1"/>
    <col min="26" max="26" width="18.3984375" bestFit="1" customWidth="1"/>
    <col min="27" max="27" width="16.3984375" style="4" bestFit="1" customWidth="1"/>
    <col min="28" max="28" width="20.5" style="22" bestFit="1" customWidth="1"/>
  </cols>
  <sheetData>
    <row r="1" spans="1:28" s="69" customFormat="1" ht="17.399999999999999" x14ac:dyDescent="0.3">
      <c r="A1" s="67" t="s">
        <v>47</v>
      </c>
      <c r="B1" s="67" t="s">
        <v>0</v>
      </c>
      <c r="C1" s="67" t="s">
        <v>1</v>
      </c>
      <c r="D1" s="67" t="s">
        <v>6</v>
      </c>
      <c r="E1" s="67" t="s">
        <v>14</v>
      </c>
      <c r="F1" s="68" t="s">
        <v>8</v>
      </c>
      <c r="G1" s="67" t="s">
        <v>9</v>
      </c>
      <c r="H1" s="67" t="s">
        <v>49</v>
      </c>
      <c r="I1" s="67" t="s">
        <v>50</v>
      </c>
      <c r="J1" s="255" t="s">
        <v>626</v>
      </c>
      <c r="K1" s="255"/>
      <c r="L1" s="255"/>
      <c r="M1" s="67" t="s">
        <v>52</v>
      </c>
      <c r="N1" s="67" t="s">
        <v>51</v>
      </c>
      <c r="O1" s="67" t="s">
        <v>58</v>
      </c>
      <c r="P1" s="67" t="s">
        <v>12</v>
      </c>
      <c r="Q1" s="67" t="s">
        <v>265</v>
      </c>
      <c r="R1" s="68" t="s">
        <v>19</v>
      </c>
      <c r="S1" s="67" t="s">
        <v>18</v>
      </c>
      <c r="T1" s="67" t="s">
        <v>20</v>
      </c>
      <c r="U1" s="70" t="s">
        <v>46</v>
      </c>
      <c r="V1" s="67" t="s">
        <v>119</v>
      </c>
      <c r="W1" s="67" t="s">
        <v>120</v>
      </c>
      <c r="X1" s="67" t="s">
        <v>21</v>
      </c>
      <c r="Y1" s="71" t="s">
        <v>270</v>
      </c>
      <c r="Z1" s="67" t="s">
        <v>17</v>
      </c>
      <c r="AA1" s="70" t="s">
        <v>22</v>
      </c>
      <c r="AB1" s="67" t="s">
        <v>271</v>
      </c>
    </row>
    <row r="2" spans="1:28" s="73" customFormat="1" ht="18" x14ac:dyDescent="0.35">
      <c r="A2" s="73">
        <v>1</v>
      </c>
      <c r="B2" s="80" t="s">
        <v>282</v>
      </c>
      <c r="C2" s="73" t="s">
        <v>623</v>
      </c>
      <c r="D2" s="73" t="s">
        <v>624</v>
      </c>
      <c r="E2" s="73" t="s">
        <v>15</v>
      </c>
      <c r="F2" s="74">
        <v>175000</v>
      </c>
      <c r="G2" s="75">
        <v>38822</v>
      </c>
      <c r="H2" s="73" t="s">
        <v>162</v>
      </c>
      <c r="I2" s="73" t="s">
        <v>83</v>
      </c>
      <c r="J2" s="254" t="s">
        <v>588</v>
      </c>
      <c r="K2" s="254"/>
      <c r="L2" s="254"/>
      <c r="M2" s="73" t="s">
        <v>62</v>
      </c>
      <c r="N2" s="73" t="s">
        <v>224</v>
      </c>
      <c r="O2" s="73" t="s">
        <v>589</v>
      </c>
      <c r="P2" s="73" t="s">
        <v>787</v>
      </c>
      <c r="Q2" s="75">
        <v>38975</v>
      </c>
      <c r="R2" s="76">
        <v>26800</v>
      </c>
      <c r="S2" s="73">
        <v>446.67</v>
      </c>
      <c r="T2" s="73">
        <v>12.4</v>
      </c>
      <c r="U2" s="77">
        <v>1.0068965000000001</v>
      </c>
      <c r="V2" s="73">
        <v>568.88</v>
      </c>
      <c r="W2" s="73">
        <v>402</v>
      </c>
      <c r="X2" s="73">
        <f>(V2*W2)/43560</f>
        <v>5.2499944903581266</v>
      </c>
      <c r="Y2" s="78">
        <f>(S2*U2)/X2</f>
        <v>85.66684412354887</v>
      </c>
      <c r="Z2" s="73">
        <v>1.1000000000000001</v>
      </c>
      <c r="AA2" s="77">
        <f>Y2*(Z2-1)/100</f>
        <v>8.5666844123548941E-2</v>
      </c>
      <c r="AB2" s="79">
        <v>85.59742</v>
      </c>
    </row>
    <row r="3" spans="1:28" s="73" customFormat="1" ht="18" x14ac:dyDescent="0.35">
      <c r="A3" s="73">
        <v>2</v>
      </c>
      <c r="B3" s="80" t="s">
        <v>2</v>
      </c>
      <c r="C3" s="73" t="s">
        <v>3</v>
      </c>
      <c r="D3" s="73" t="s">
        <v>569</v>
      </c>
      <c r="E3" s="73" t="s">
        <v>15</v>
      </c>
      <c r="F3" s="74" t="s">
        <v>590</v>
      </c>
      <c r="G3" s="75">
        <v>38811</v>
      </c>
      <c r="H3" s="73" t="s">
        <v>107</v>
      </c>
      <c r="J3" s="254"/>
      <c r="K3" s="254"/>
      <c r="L3" s="254"/>
      <c r="M3" s="73" t="s">
        <v>311</v>
      </c>
      <c r="N3" s="73" t="s">
        <v>627</v>
      </c>
      <c r="O3" s="73" t="s">
        <v>628</v>
      </c>
      <c r="P3" s="73" t="s">
        <v>791</v>
      </c>
      <c r="Q3" s="75">
        <v>38971</v>
      </c>
      <c r="R3" s="76">
        <v>26200</v>
      </c>
      <c r="S3" s="73">
        <v>436.67</v>
      </c>
      <c r="T3" s="73">
        <v>11</v>
      </c>
      <c r="U3" s="77">
        <v>1.0229999999999999</v>
      </c>
      <c r="V3" s="73">
        <v>1017</v>
      </c>
      <c r="W3" s="73">
        <v>225</v>
      </c>
      <c r="X3" s="73">
        <f t="shared" ref="X3:X8" si="0">(V3*W3)/43560</f>
        <v>5.2530991735537187</v>
      </c>
      <c r="Y3" s="78">
        <f t="shared" ref="Y3:Y8" si="1">(S3*U3)/X3</f>
        <v>85.038069002949854</v>
      </c>
      <c r="Z3" s="73">
        <v>1</v>
      </c>
      <c r="AA3" s="77"/>
      <c r="AB3" s="79">
        <v>85.1</v>
      </c>
    </row>
    <row r="4" spans="1:28" s="73" customFormat="1" ht="18" x14ac:dyDescent="0.35">
      <c r="A4" s="73">
        <v>3</v>
      </c>
      <c r="B4" s="80" t="s">
        <v>37</v>
      </c>
      <c r="C4" s="73" t="s">
        <v>38</v>
      </c>
      <c r="D4" s="73" t="s">
        <v>569</v>
      </c>
      <c r="E4" s="73" t="s">
        <v>15</v>
      </c>
      <c r="F4" s="74">
        <v>180000</v>
      </c>
      <c r="G4" s="75">
        <v>38852</v>
      </c>
      <c r="H4" s="73" t="s">
        <v>629</v>
      </c>
      <c r="J4" s="254"/>
      <c r="K4" s="254"/>
      <c r="L4" s="254"/>
      <c r="M4" s="73" t="s">
        <v>311</v>
      </c>
      <c r="N4" s="73" t="s">
        <v>361</v>
      </c>
      <c r="O4" s="73" t="s">
        <v>446</v>
      </c>
      <c r="P4" s="73" t="s">
        <v>788</v>
      </c>
      <c r="Q4" s="75">
        <v>39013</v>
      </c>
      <c r="R4" s="76">
        <v>34380</v>
      </c>
      <c r="S4" s="73">
        <v>573</v>
      </c>
      <c r="T4" s="73">
        <v>13.4</v>
      </c>
      <c r="U4" s="77">
        <v>0.99539999999999995</v>
      </c>
      <c r="V4" s="73">
        <v>1263</v>
      </c>
      <c r="W4" s="73">
        <v>240</v>
      </c>
      <c r="X4" s="73">
        <f t="shared" si="0"/>
        <v>6.9586776859504136</v>
      </c>
      <c r="Y4" s="78">
        <f t="shared" si="1"/>
        <v>81.964451543942985</v>
      </c>
      <c r="Z4" s="73">
        <v>1</v>
      </c>
      <c r="AA4" s="77"/>
      <c r="AB4" s="79">
        <v>81.964200000000005</v>
      </c>
    </row>
    <row r="5" spans="1:28" s="73" customFormat="1" ht="18" x14ac:dyDescent="0.35">
      <c r="A5" s="73">
        <v>4</v>
      </c>
      <c r="B5" s="80" t="s">
        <v>273</v>
      </c>
      <c r="C5" s="73" t="s">
        <v>23</v>
      </c>
      <c r="D5" s="73" t="s">
        <v>569</v>
      </c>
      <c r="E5" s="73" t="s">
        <v>15</v>
      </c>
      <c r="F5" s="74" t="s">
        <v>630</v>
      </c>
      <c r="G5" s="75">
        <v>38817</v>
      </c>
      <c r="H5" s="73" t="s">
        <v>631</v>
      </c>
      <c r="J5" s="254" t="s">
        <v>632</v>
      </c>
      <c r="K5" s="254"/>
      <c r="L5" s="254"/>
      <c r="M5" s="73" t="s">
        <v>311</v>
      </c>
      <c r="N5" s="73" t="s">
        <v>311</v>
      </c>
      <c r="O5" s="73" t="s">
        <v>11</v>
      </c>
      <c r="P5" s="73" t="s">
        <v>633</v>
      </c>
      <c r="Q5" s="75">
        <v>38969</v>
      </c>
      <c r="R5" s="76">
        <v>25580</v>
      </c>
      <c r="S5" s="73">
        <v>426.33</v>
      </c>
      <c r="T5" s="73">
        <v>10.7</v>
      </c>
      <c r="U5" s="77">
        <v>1.03</v>
      </c>
      <c r="V5" s="73">
        <v>1080</v>
      </c>
      <c r="W5" s="73">
        <v>221.67</v>
      </c>
      <c r="X5" s="73">
        <f t="shared" si="0"/>
        <v>5.4959504132231398</v>
      </c>
      <c r="Y5" s="78">
        <f t="shared" si="1"/>
        <v>79.898810393828668</v>
      </c>
      <c r="Z5" s="73">
        <v>1</v>
      </c>
      <c r="AA5" s="77"/>
      <c r="AB5" s="79">
        <v>79.84</v>
      </c>
    </row>
    <row r="6" spans="1:28" s="73" customFormat="1" ht="18" x14ac:dyDescent="0.35">
      <c r="A6" s="73">
        <v>5</v>
      </c>
      <c r="B6" s="80" t="s">
        <v>792</v>
      </c>
      <c r="C6" s="73" t="s">
        <v>23</v>
      </c>
      <c r="D6" s="73" t="s">
        <v>625</v>
      </c>
      <c r="E6" s="73" t="s">
        <v>15</v>
      </c>
      <c r="F6" s="74">
        <v>130000</v>
      </c>
      <c r="G6" s="75">
        <v>38822</v>
      </c>
      <c r="H6" s="73" t="s">
        <v>311</v>
      </c>
      <c r="J6" s="253" t="s">
        <v>790</v>
      </c>
      <c r="K6" s="253"/>
      <c r="L6" s="253"/>
      <c r="M6" s="73" t="s">
        <v>311</v>
      </c>
      <c r="N6" s="73" t="s">
        <v>311</v>
      </c>
      <c r="P6" s="73" t="s">
        <v>793</v>
      </c>
      <c r="Q6" s="75">
        <v>38975</v>
      </c>
      <c r="R6" s="76">
        <v>34600</v>
      </c>
      <c r="S6" s="73">
        <v>576.66999999999996</v>
      </c>
      <c r="T6" s="73">
        <v>11.8</v>
      </c>
      <c r="U6" s="77">
        <v>1.01</v>
      </c>
      <c r="V6" s="73">
        <v>1229</v>
      </c>
      <c r="W6" s="73">
        <v>270</v>
      </c>
      <c r="X6" s="73">
        <f t="shared" si="0"/>
        <v>7.6177685950413228</v>
      </c>
      <c r="Y6" s="78">
        <f t="shared" si="1"/>
        <v>76.457651966368317</v>
      </c>
      <c r="Z6" s="73">
        <v>1.3</v>
      </c>
      <c r="AA6" s="77">
        <f>Y6*(Z6-1)/100</f>
        <v>0.22937295589910497</v>
      </c>
      <c r="AB6" s="79">
        <v>76.12</v>
      </c>
    </row>
    <row r="7" spans="1:28" s="73" customFormat="1" ht="18" x14ac:dyDescent="0.35">
      <c r="A7" s="73">
        <v>6</v>
      </c>
      <c r="B7" s="80" t="s">
        <v>175</v>
      </c>
      <c r="C7" s="73" t="s">
        <v>38</v>
      </c>
      <c r="D7" s="73" t="s">
        <v>569</v>
      </c>
      <c r="E7" s="73" t="s">
        <v>15</v>
      </c>
      <c r="F7" s="74" t="s">
        <v>635</v>
      </c>
      <c r="G7" s="75">
        <v>38855</v>
      </c>
      <c r="H7" s="73" t="s">
        <v>636</v>
      </c>
      <c r="J7" s="254" t="s">
        <v>637</v>
      </c>
      <c r="K7" s="254"/>
      <c r="L7" s="254"/>
      <c r="M7" s="73" t="s">
        <v>311</v>
      </c>
      <c r="N7" s="73" t="s">
        <v>311</v>
      </c>
      <c r="O7" s="73" t="s">
        <v>608</v>
      </c>
      <c r="P7" s="73" t="s">
        <v>776</v>
      </c>
      <c r="Q7" s="75">
        <v>39000</v>
      </c>
      <c r="R7" s="76">
        <v>22480</v>
      </c>
      <c r="S7" s="73">
        <v>374.66699999999997</v>
      </c>
      <c r="T7" s="73">
        <v>12.4</v>
      </c>
      <c r="U7" s="77">
        <v>1.0068999999999999</v>
      </c>
      <c r="V7" s="73">
        <v>833</v>
      </c>
      <c r="W7" s="73">
        <v>265</v>
      </c>
      <c r="X7" s="73">
        <f t="shared" si="0"/>
        <v>5.0676078971533514</v>
      </c>
      <c r="Y7" s="78">
        <f t="shared" si="1"/>
        <v>74.443842135441344</v>
      </c>
      <c r="Z7" s="73">
        <v>1</v>
      </c>
      <c r="AA7" s="77"/>
      <c r="AB7" s="79">
        <v>74.443899999999999</v>
      </c>
    </row>
    <row r="8" spans="1:28" s="73" customFormat="1" ht="18" x14ac:dyDescent="0.35">
      <c r="A8" s="73">
        <v>7</v>
      </c>
      <c r="B8" s="80" t="s">
        <v>564</v>
      </c>
      <c r="C8" s="73" t="s">
        <v>129</v>
      </c>
      <c r="D8" s="73" t="s">
        <v>340</v>
      </c>
      <c r="E8" s="73" t="s">
        <v>15</v>
      </c>
      <c r="F8" s="74">
        <v>160000</v>
      </c>
      <c r="G8" s="75">
        <v>38852</v>
      </c>
      <c r="H8" s="73" t="s">
        <v>638</v>
      </c>
      <c r="J8" s="254" t="s">
        <v>639</v>
      </c>
      <c r="K8" s="254"/>
      <c r="L8" s="254"/>
      <c r="M8" s="73" t="s">
        <v>57</v>
      </c>
      <c r="N8" s="73" t="s">
        <v>387</v>
      </c>
      <c r="O8" s="73" t="s">
        <v>611</v>
      </c>
      <c r="P8" s="73" t="s">
        <v>794</v>
      </c>
      <c r="Q8" s="75">
        <v>38994</v>
      </c>
      <c r="R8" s="76">
        <v>26540</v>
      </c>
      <c r="S8" s="73">
        <v>442.33</v>
      </c>
      <c r="T8" s="73">
        <v>10.6</v>
      </c>
      <c r="U8" s="77">
        <v>1.0275862099999999</v>
      </c>
      <c r="V8" s="73">
        <v>338</v>
      </c>
      <c r="W8" s="73">
        <v>798</v>
      </c>
      <c r="X8" s="73">
        <f t="shared" si="0"/>
        <v>6.192011019283747</v>
      </c>
      <c r="Y8" s="78">
        <f t="shared" si="1"/>
        <v>73.406233750836805</v>
      </c>
      <c r="Z8" s="73">
        <v>0.04</v>
      </c>
      <c r="AA8" s="77"/>
      <c r="AB8" s="79">
        <v>73.406229999999994</v>
      </c>
    </row>
  </sheetData>
  <mergeCells count="8">
    <mergeCell ref="J6:L6"/>
    <mergeCell ref="J7:L7"/>
    <mergeCell ref="J8:L8"/>
    <mergeCell ref="J1:L1"/>
    <mergeCell ref="J2:L2"/>
    <mergeCell ref="J3:L3"/>
    <mergeCell ref="J4:L4"/>
    <mergeCell ref="J5:L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11"/>
  <sheetViews>
    <sheetView workbookViewId="0"/>
  </sheetViews>
  <sheetFormatPr defaultRowHeight="15.6" x14ac:dyDescent="0.3"/>
  <cols>
    <col min="1" max="1" width="5.69921875" customWidth="1"/>
    <col min="2" max="2" width="22" style="5" bestFit="1" customWidth="1"/>
    <col min="3" max="3" width="11.19921875" bestFit="1" customWidth="1"/>
    <col min="4" max="4" width="16.3984375" bestFit="1" customWidth="1"/>
    <col min="5" max="5" width="11.09765625" bestFit="1" customWidth="1"/>
    <col min="6" max="6" width="20" style="6" bestFit="1" customWidth="1"/>
    <col min="7" max="7" width="15.09765625" bestFit="1" customWidth="1"/>
    <col min="8" max="8" width="20.19921875" bestFit="1" customWidth="1"/>
    <col min="9" max="9" width="18" bestFit="1" customWidth="1"/>
    <col min="12" max="12" width="19.3984375" customWidth="1"/>
    <col min="13" max="13" width="11.8984375" bestFit="1" customWidth="1"/>
    <col min="14" max="14" width="13.3984375" bestFit="1" customWidth="1"/>
    <col min="15" max="15" width="30.8984375" bestFit="1" customWidth="1"/>
    <col min="16" max="16" width="22.59765625" bestFit="1" customWidth="1"/>
    <col min="17" max="17" width="14.19921875" bestFit="1" customWidth="1"/>
    <col min="18" max="18" width="12.59765625" style="6" bestFit="1" customWidth="1"/>
    <col min="19" max="19" width="9.8984375" bestFit="1" customWidth="1"/>
    <col min="20" max="20" width="10.3984375" bestFit="1" customWidth="1"/>
    <col min="21" max="21" width="12.19921875" bestFit="1" customWidth="1"/>
    <col min="24" max="24" width="9.69921875" customWidth="1"/>
    <col min="25" max="25" width="12.69921875" bestFit="1" customWidth="1"/>
    <col min="26" max="26" width="16.3984375" bestFit="1" customWidth="1"/>
    <col min="27" max="27" width="15" style="18" bestFit="1" customWidth="1"/>
    <col min="28" max="28" width="18.19921875" style="7" bestFit="1" customWidth="1"/>
  </cols>
  <sheetData>
    <row r="1" spans="1:28" s="25" customFormat="1" ht="18" x14ac:dyDescent="0.35">
      <c r="A1" s="62" t="s">
        <v>253</v>
      </c>
      <c r="B1" s="62" t="s">
        <v>0</v>
      </c>
      <c r="C1" s="62" t="s">
        <v>1</v>
      </c>
      <c r="D1" s="62" t="s">
        <v>6</v>
      </c>
      <c r="E1" s="62" t="s">
        <v>14</v>
      </c>
      <c r="F1" s="63" t="s">
        <v>8</v>
      </c>
      <c r="G1" s="62" t="s">
        <v>644</v>
      </c>
      <c r="H1" s="62" t="s">
        <v>49</v>
      </c>
      <c r="I1" s="62" t="s">
        <v>50</v>
      </c>
      <c r="J1" s="256" t="s">
        <v>645</v>
      </c>
      <c r="K1" s="256"/>
      <c r="L1" s="256"/>
      <c r="M1" s="62" t="s">
        <v>52</v>
      </c>
      <c r="N1" s="62" t="s">
        <v>646</v>
      </c>
      <c r="O1" s="62" t="s">
        <v>58</v>
      </c>
      <c r="P1" s="62" t="s">
        <v>12</v>
      </c>
      <c r="Q1" s="62" t="s">
        <v>265</v>
      </c>
      <c r="R1" s="63" t="s">
        <v>19</v>
      </c>
      <c r="S1" s="62" t="s">
        <v>18</v>
      </c>
      <c r="T1" s="62" t="s">
        <v>647</v>
      </c>
      <c r="U1" s="62" t="s">
        <v>46</v>
      </c>
      <c r="V1" s="62" t="s">
        <v>119</v>
      </c>
      <c r="W1" s="62" t="s">
        <v>120</v>
      </c>
      <c r="X1" s="62" t="s">
        <v>21</v>
      </c>
      <c r="Y1" s="62" t="s">
        <v>270</v>
      </c>
      <c r="Z1" s="62" t="s">
        <v>17</v>
      </c>
      <c r="AA1" s="66" t="s">
        <v>22</v>
      </c>
      <c r="AB1" s="64" t="s">
        <v>271</v>
      </c>
    </row>
    <row r="2" spans="1:28" s="24" customFormat="1" ht="18" x14ac:dyDescent="0.35">
      <c r="A2" s="24">
        <v>1</v>
      </c>
      <c r="B2" s="25" t="s">
        <v>648</v>
      </c>
      <c r="C2" s="24" t="s">
        <v>27</v>
      </c>
      <c r="D2" s="24" t="s">
        <v>649</v>
      </c>
      <c r="E2" s="24" t="s">
        <v>15</v>
      </c>
      <c r="F2" s="31" t="s">
        <v>664</v>
      </c>
      <c r="G2" s="27">
        <v>38457</v>
      </c>
      <c r="H2" s="24" t="s">
        <v>665</v>
      </c>
      <c r="I2" s="24" t="s">
        <v>83</v>
      </c>
      <c r="J2" s="250" t="s">
        <v>666</v>
      </c>
      <c r="K2" s="250"/>
      <c r="L2" s="250"/>
      <c r="M2" s="24" t="s">
        <v>667</v>
      </c>
      <c r="N2" s="24" t="s">
        <v>357</v>
      </c>
      <c r="O2" s="24" t="s">
        <v>598</v>
      </c>
      <c r="P2" s="24" t="s">
        <v>786</v>
      </c>
      <c r="Q2" s="27">
        <v>38590</v>
      </c>
      <c r="R2" s="65">
        <v>25940</v>
      </c>
      <c r="S2" s="24">
        <v>449</v>
      </c>
      <c r="T2" s="24">
        <v>11.5</v>
      </c>
      <c r="U2" s="24">
        <v>1.0169999999999999</v>
      </c>
      <c r="V2" s="24">
        <v>2587</v>
      </c>
      <c r="W2" s="24">
        <v>87.5</v>
      </c>
      <c r="X2" s="44">
        <f>(V2*W2)/43560</f>
        <v>5.1965679522497705</v>
      </c>
      <c r="Y2" s="44">
        <f>(S2*U2)/X2</f>
        <v>87.872034811419738</v>
      </c>
      <c r="Z2" s="24">
        <v>1</v>
      </c>
      <c r="AA2" s="44"/>
      <c r="AB2" s="46">
        <v>87.9</v>
      </c>
    </row>
    <row r="3" spans="1:28" s="24" customFormat="1" ht="18" x14ac:dyDescent="0.35">
      <c r="A3" s="24">
        <v>2</v>
      </c>
      <c r="B3" s="25" t="s">
        <v>650</v>
      </c>
      <c r="C3" s="24" t="s">
        <v>27</v>
      </c>
      <c r="D3" s="24" t="s">
        <v>651</v>
      </c>
      <c r="E3" s="24" t="s">
        <v>15</v>
      </c>
      <c r="F3" s="31" t="s">
        <v>612</v>
      </c>
      <c r="G3" s="27">
        <v>38469</v>
      </c>
      <c r="H3" s="24" t="s">
        <v>311</v>
      </c>
      <c r="J3" s="250" t="s">
        <v>337</v>
      </c>
      <c r="K3" s="250"/>
      <c r="L3" s="250"/>
      <c r="M3" s="24" t="s">
        <v>311</v>
      </c>
      <c r="N3" s="24" t="s">
        <v>311</v>
      </c>
      <c r="O3" s="24" t="s">
        <v>311</v>
      </c>
      <c r="Q3" s="27">
        <v>38609</v>
      </c>
      <c r="R3" s="65">
        <v>27240</v>
      </c>
      <c r="S3" s="24">
        <v>454</v>
      </c>
      <c r="T3" s="24">
        <v>10.199999999999999</v>
      </c>
      <c r="U3" s="24">
        <v>1.032</v>
      </c>
      <c r="V3" s="24">
        <v>813</v>
      </c>
      <c r="W3" s="24">
        <v>284</v>
      </c>
      <c r="X3" s="44">
        <f t="shared" ref="X3:X11" si="0">(V3*W3)/43560</f>
        <v>5.3005509641873276</v>
      </c>
      <c r="Y3" s="44">
        <f t="shared" ref="Y3:Y11" si="1">(S3*U3)/X3</f>
        <v>88.392320565459187</v>
      </c>
      <c r="Z3" s="24">
        <v>1.8</v>
      </c>
      <c r="AA3" s="44">
        <f>Y3*(Z3-1)/100</f>
        <v>0.70713856452367352</v>
      </c>
      <c r="AB3" s="46">
        <v>87.7</v>
      </c>
    </row>
    <row r="4" spans="1:28" s="24" customFormat="1" ht="18" x14ac:dyDescent="0.35">
      <c r="A4" s="24">
        <v>3</v>
      </c>
      <c r="B4" s="25" t="s">
        <v>282</v>
      </c>
      <c r="C4" s="24" t="s">
        <v>39</v>
      </c>
      <c r="D4" s="24" t="s">
        <v>652</v>
      </c>
      <c r="E4" s="24" t="s">
        <v>15</v>
      </c>
      <c r="F4" s="31">
        <v>165000</v>
      </c>
      <c r="G4" s="27">
        <v>38460</v>
      </c>
      <c r="H4" s="24" t="s">
        <v>668</v>
      </c>
      <c r="J4" s="250" t="s">
        <v>360</v>
      </c>
      <c r="K4" s="250"/>
      <c r="L4" s="250"/>
      <c r="M4" s="24" t="s">
        <v>62</v>
      </c>
      <c r="N4" s="24" t="s">
        <v>311</v>
      </c>
      <c r="O4" s="24" t="s">
        <v>669</v>
      </c>
      <c r="P4" s="24" t="s">
        <v>787</v>
      </c>
      <c r="Q4" s="27">
        <v>38608</v>
      </c>
      <c r="R4" s="65">
        <v>26440</v>
      </c>
      <c r="S4" s="24">
        <v>440.67</v>
      </c>
      <c r="T4" s="24">
        <v>11</v>
      </c>
      <c r="U4" s="41">
        <v>1.0229885000000001</v>
      </c>
      <c r="V4" s="24">
        <v>1068</v>
      </c>
      <c r="W4" s="24">
        <v>215.6</v>
      </c>
      <c r="X4" s="44">
        <f t="shared" si="0"/>
        <v>5.2860606060606061</v>
      </c>
      <c r="Y4" s="44">
        <f t="shared" si="1"/>
        <v>85.280963630675316</v>
      </c>
      <c r="Z4" s="24">
        <v>0.97</v>
      </c>
      <c r="AA4" s="44"/>
      <c r="AB4" s="46">
        <v>85.282899999999998</v>
      </c>
    </row>
    <row r="5" spans="1:28" s="24" customFormat="1" ht="18" x14ac:dyDescent="0.35">
      <c r="A5" s="24">
        <v>4</v>
      </c>
      <c r="B5" s="25" t="s">
        <v>37</v>
      </c>
      <c r="C5" s="24" t="s">
        <v>38</v>
      </c>
      <c r="D5" s="24" t="s">
        <v>569</v>
      </c>
      <c r="E5" s="24" t="s">
        <v>15</v>
      </c>
      <c r="F5" s="31">
        <v>170000</v>
      </c>
      <c r="G5" s="27">
        <v>38488</v>
      </c>
      <c r="H5" s="24" t="s">
        <v>629</v>
      </c>
      <c r="J5" s="250" t="s">
        <v>311</v>
      </c>
      <c r="K5" s="250"/>
      <c r="L5" s="250"/>
      <c r="M5" s="24" t="s">
        <v>311</v>
      </c>
      <c r="N5" s="24" t="s">
        <v>65</v>
      </c>
      <c r="O5" s="24" t="s">
        <v>446</v>
      </c>
      <c r="P5" s="24" t="s">
        <v>788</v>
      </c>
      <c r="Q5" s="27">
        <v>38644</v>
      </c>
      <c r="R5" s="65">
        <v>25640</v>
      </c>
      <c r="S5" s="24">
        <v>427.33300000000003</v>
      </c>
      <c r="T5" s="24">
        <v>11.1</v>
      </c>
      <c r="U5" s="24">
        <v>1.022</v>
      </c>
      <c r="V5" s="24">
        <v>620</v>
      </c>
      <c r="W5" s="24">
        <v>360</v>
      </c>
      <c r="X5" s="44">
        <f t="shared" si="0"/>
        <v>5.1239669421487601</v>
      </c>
      <c r="Y5" s="44">
        <f t="shared" si="1"/>
        <v>85.23363459032258</v>
      </c>
      <c r="Z5" s="24">
        <v>0.65</v>
      </c>
      <c r="AA5" s="44"/>
      <c r="AB5" s="46">
        <v>85.233000000000004</v>
      </c>
    </row>
    <row r="6" spans="1:28" s="24" customFormat="1" ht="18" x14ac:dyDescent="0.35">
      <c r="A6" s="24">
        <v>5</v>
      </c>
      <c r="B6" s="25" t="s">
        <v>653</v>
      </c>
      <c r="C6" s="24" t="s">
        <v>3</v>
      </c>
      <c r="D6" s="24" t="s">
        <v>654</v>
      </c>
      <c r="E6" s="24" t="s">
        <v>15</v>
      </c>
      <c r="F6" s="31" t="s">
        <v>590</v>
      </c>
      <c r="G6" s="27">
        <v>38479</v>
      </c>
      <c r="H6" s="24" t="s">
        <v>551</v>
      </c>
      <c r="J6" s="250" t="s">
        <v>670</v>
      </c>
      <c r="K6" s="250"/>
      <c r="L6" s="250"/>
      <c r="M6" s="24" t="s">
        <v>311</v>
      </c>
      <c r="N6" s="24" t="s">
        <v>361</v>
      </c>
      <c r="O6" s="24" t="s">
        <v>671</v>
      </c>
      <c r="P6" s="24" t="s">
        <v>672</v>
      </c>
      <c r="Q6" s="27">
        <v>38645</v>
      </c>
      <c r="R6" s="65">
        <v>26240</v>
      </c>
      <c r="S6" s="24">
        <v>437.33</v>
      </c>
      <c r="T6" s="24">
        <v>10.8</v>
      </c>
      <c r="U6" s="24">
        <v>1.0249999999999999</v>
      </c>
      <c r="V6" s="24">
        <v>456.15</v>
      </c>
      <c r="W6" s="24">
        <v>502.3</v>
      </c>
      <c r="X6" s="44">
        <f t="shared" si="0"/>
        <v>5.2599665977961427</v>
      </c>
      <c r="Y6" s="44">
        <f t="shared" si="1"/>
        <v>85.221691367358957</v>
      </c>
      <c r="Z6" s="24">
        <v>1</v>
      </c>
      <c r="AA6" s="44"/>
      <c r="AB6" s="46">
        <v>85.22</v>
      </c>
    </row>
    <row r="7" spans="1:28" s="24" customFormat="1" ht="18" x14ac:dyDescent="0.35">
      <c r="A7" s="24">
        <v>6</v>
      </c>
      <c r="B7" s="25" t="s">
        <v>655</v>
      </c>
      <c r="C7" s="24" t="s">
        <v>27</v>
      </c>
      <c r="D7" s="24" t="s">
        <v>656</v>
      </c>
      <c r="E7" s="24" t="s">
        <v>15</v>
      </c>
      <c r="F7" s="31" t="s">
        <v>612</v>
      </c>
      <c r="G7" s="27">
        <v>38462</v>
      </c>
      <c r="H7" s="24" t="s">
        <v>311</v>
      </c>
      <c r="J7" s="250" t="s">
        <v>375</v>
      </c>
      <c r="K7" s="250"/>
      <c r="L7" s="250"/>
      <c r="M7" s="24" t="s">
        <v>311</v>
      </c>
      <c r="N7" s="24" t="s">
        <v>311</v>
      </c>
      <c r="O7" s="24" t="s">
        <v>311</v>
      </c>
      <c r="P7" s="24" t="s">
        <v>789</v>
      </c>
      <c r="Q7" s="27">
        <v>38608</v>
      </c>
      <c r="R7" s="65">
        <v>28300</v>
      </c>
      <c r="S7" s="24">
        <v>471.67</v>
      </c>
      <c r="T7" s="24">
        <v>9.8000000000000007</v>
      </c>
      <c r="U7" s="41">
        <v>1.0367999999999999</v>
      </c>
      <c r="V7" s="24">
        <v>834</v>
      </c>
      <c r="W7" s="24">
        <v>316</v>
      </c>
      <c r="X7" s="44">
        <f t="shared" si="0"/>
        <v>6.0501377410468322</v>
      </c>
      <c r="Y7" s="44">
        <f t="shared" si="1"/>
        <v>80.829144216373734</v>
      </c>
      <c r="Z7" s="24">
        <v>2.1</v>
      </c>
      <c r="AA7" s="44">
        <f>Y7*(Z7-1)/100</f>
        <v>0.88912058638011116</v>
      </c>
      <c r="AB7" s="46">
        <v>79.900000000000006</v>
      </c>
    </row>
    <row r="8" spans="1:28" s="24" customFormat="1" ht="18" x14ac:dyDescent="0.35">
      <c r="A8" s="24">
        <v>7</v>
      </c>
      <c r="B8" s="25" t="s">
        <v>657</v>
      </c>
      <c r="C8" s="24" t="s">
        <v>291</v>
      </c>
      <c r="D8" s="24" t="s">
        <v>658</v>
      </c>
      <c r="E8" s="24" t="s">
        <v>15</v>
      </c>
      <c r="F8" s="31" t="s">
        <v>612</v>
      </c>
      <c r="G8" s="27">
        <v>38483</v>
      </c>
      <c r="H8" s="24" t="s">
        <v>311</v>
      </c>
      <c r="J8" s="250" t="s">
        <v>673</v>
      </c>
      <c r="K8" s="250"/>
      <c r="L8" s="250"/>
      <c r="M8" s="24" t="s">
        <v>311</v>
      </c>
      <c r="N8" s="24" t="s">
        <v>361</v>
      </c>
      <c r="O8" s="24" t="s">
        <v>11</v>
      </c>
      <c r="P8" s="24" t="s">
        <v>776</v>
      </c>
      <c r="Q8" s="27">
        <v>38643</v>
      </c>
      <c r="R8" s="65">
        <v>24460</v>
      </c>
      <c r="S8" s="24">
        <v>407.67</v>
      </c>
      <c r="T8" s="24">
        <v>13</v>
      </c>
      <c r="U8" s="24">
        <v>1</v>
      </c>
      <c r="V8" s="24">
        <v>475</v>
      </c>
      <c r="W8" s="24">
        <v>475</v>
      </c>
      <c r="X8" s="44">
        <f t="shared" si="0"/>
        <v>5.1796372819100096</v>
      </c>
      <c r="Y8" s="44">
        <f t="shared" si="1"/>
        <v>78.706283434903042</v>
      </c>
      <c r="Z8" s="24">
        <v>0.4</v>
      </c>
      <c r="AA8" s="44"/>
      <c r="AB8" s="46">
        <v>78.7</v>
      </c>
    </row>
    <row r="9" spans="1:28" s="24" customFormat="1" ht="18" x14ac:dyDescent="0.35">
      <c r="A9" s="24">
        <v>8</v>
      </c>
      <c r="B9" s="25" t="s">
        <v>659</v>
      </c>
      <c r="C9" s="24" t="s">
        <v>121</v>
      </c>
      <c r="D9" s="24" t="s">
        <v>660</v>
      </c>
      <c r="E9" s="24" t="s">
        <v>15</v>
      </c>
      <c r="F9" s="31" t="s">
        <v>612</v>
      </c>
      <c r="G9" s="27">
        <v>38473</v>
      </c>
      <c r="H9" s="24" t="s">
        <v>674</v>
      </c>
      <c r="I9" s="24" t="s">
        <v>675</v>
      </c>
      <c r="J9" s="250" t="s">
        <v>375</v>
      </c>
      <c r="K9" s="250"/>
      <c r="L9" s="250"/>
      <c r="M9" s="24" t="s">
        <v>311</v>
      </c>
      <c r="N9" s="24" t="s">
        <v>311</v>
      </c>
      <c r="O9" s="24" t="s">
        <v>311</v>
      </c>
      <c r="P9" s="24" t="s">
        <v>776</v>
      </c>
      <c r="Q9" s="27">
        <v>38624</v>
      </c>
      <c r="R9" s="65">
        <v>32580</v>
      </c>
      <c r="S9" s="24">
        <v>543</v>
      </c>
      <c r="T9" s="24">
        <v>13.6</v>
      </c>
      <c r="U9" s="41">
        <v>0.99309999999999998</v>
      </c>
      <c r="V9" s="24">
        <v>692.5</v>
      </c>
      <c r="W9" s="24">
        <v>455</v>
      </c>
      <c r="X9" s="44">
        <f t="shared" si="0"/>
        <v>7.2334136822773187</v>
      </c>
      <c r="Y9" s="44">
        <f t="shared" si="1"/>
        <v>74.550319349387067</v>
      </c>
      <c r="Z9" s="24">
        <v>2.1</v>
      </c>
      <c r="AA9" s="44">
        <f>Y9*(Z9-1)/100</f>
        <v>0.82005351284325778</v>
      </c>
      <c r="AB9" s="46">
        <v>73.02</v>
      </c>
    </row>
    <row r="10" spans="1:28" s="24" customFormat="1" ht="18" x14ac:dyDescent="0.35">
      <c r="A10" s="24">
        <v>9</v>
      </c>
      <c r="B10" s="25" t="s">
        <v>175</v>
      </c>
      <c r="C10" s="24" t="s">
        <v>38</v>
      </c>
      <c r="D10" s="24" t="s">
        <v>661</v>
      </c>
      <c r="F10" s="31" t="s">
        <v>676</v>
      </c>
      <c r="G10" s="27">
        <v>38478</v>
      </c>
      <c r="H10" s="24" t="s">
        <v>677</v>
      </c>
      <c r="J10" s="250" t="s">
        <v>678</v>
      </c>
      <c r="K10" s="250"/>
      <c r="L10" s="250"/>
      <c r="M10" s="24" t="s">
        <v>311</v>
      </c>
      <c r="N10" s="24" t="s">
        <v>65</v>
      </c>
      <c r="O10" s="24" t="s">
        <v>669</v>
      </c>
      <c r="P10" s="24" t="s">
        <v>776</v>
      </c>
      <c r="Q10" s="27">
        <v>38644</v>
      </c>
      <c r="R10" s="65">
        <v>20500</v>
      </c>
      <c r="S10" s="24">
        <v>341.66699999999997</v>
      </c>
      <c r="T10" s="24">
        <v>11.1</v>
      </c>
      <c r="U10" s="24">
        <v>1.022</v>
      </c>
      <c r="V10" s="24">
        <v>800</v>
      </c>
      <c r="W10" s="24">
        <v>275</v>
      </c>
      <c r="X10" s="44">
        <f t="shared" si="0"/>
        <v>5.0505050505050502</v>
      </c>
      <c r="Y10" s="44">
        <f t="shared" si="1"/>
        <v>69.138367451999997</v>
      </c>
      <c r="Z10" s="24">
        <v>0.8</v>
      </c>
      <c r="AA10" s="44"/>
      <c r="AB10" s="46">
        <v>69.132000000000005</v>
      </c>
    </row>
    <row r="11" spans="1:28" s="24" customFormat="1" ht="18" x14ac:dyDescent="0.35">
      <c r="A11" s="24">
        <v>10</v>
      </c>
      <c r="B11" s="25" t="s">
        <v>662</v>
      </c>
      <c r="C11" s="24" t="s">
        <v>79</v>
      </c>
      <c r="D11" s="24" t="s">
        <v>663</v>
      </c>
      <c r="E11" s="24" t="s">
        <v>15</v>
      </c>
      <c r="F11" s="31" t="s">
        <v>601</v>
      </c>
      <c r="G11" s="27">
        <v>38488</v>
      </c>
      <c r="H11" s="24" t="s">
        <v>188</v>
      </c>
      <c r="J11" s="250" t="s">
        <v>311</v>
      </c>
      <c r="K11" s="250"/>
      <c r="L11" s="250"/>
      <c r="M11" s="24" t="s">
        <v>311</v>
      </c>
      <c r="N11" s="24" t="s">
        <v>311</v>
      </c>
      <c r="O11" s="24" t="s">
        <v>605</v>
      </c>
      <c r="P11" s="24" t="s">
        <v>679</v>
      </c>
      <c r="Q11" s="27">
        <v>38644</v>
      </c>
      <c r="R11" s="65">
        <v>36440</v>
      </c>
      <c r="S11" s="24">
        <v>607.33000000000004</v>
      </c>
      <c r="T11" s="24">
        <v>10.4</v>
      </c>
      <c r="U11" s="24">
        <v>1.03</v>
      </c>
      <c r="V11" s="24">
        <v>1161</v>
      </c>
      <c r="W11" s="24">
        <v>354</v>
      </c>
      <c r="X11" s="44">
        <f t="shared" si="0"/>
        <v>9.4351239669421485</v>
      </c>
      <c r="Y11" s="44">
        <f t="shared" si="1"/>
        <v>66.300125169710512</v>
      </c>
      <c r="Z11" s="24">
        <v>1.8</v>
      </c>
      <c r="AA11" s="44">
        <f>Y11*(Z11-1)/100</f>
        <v>0.53040100135768409</v>
      </c>
      <c r="AB11" s="46">
        <v>65.8</v>
      </c>
    </row>
  </sheetData>
  <mergeCells count="11">
    <mergeCell ref="J6:L6"/>
    <mergeCell ref="J1:L1"/>
    <mergeCell ref="J2:L2"/>
    <mergeCell ref="J3:L3"/>
    <mergeCell ref="J4:L4"/>
    <mergeCell ref="J5:L5"/>
    <mergeCell ref="J7:L7"/>
    <mergeCell ref="J8:L8"/>
    <mergeCell ref="J9:L9"/>
    <mergeCell ref="J10:L10"/>
    <mergeCell ref="J11:L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8"/>
  <sheetViews>
    <sheetView workbookViewId="0"/>
  </sheetViews>
  <sheetFormatPr defaultRowHeight="15.6" x14ac:dyDescent="0.3"/>
  <cols>
    <col min="1" max="1" width="9.09765625" bestFit="1" customWidth="1"/>
    <col min="2" max="2" width="24.19921875" bestFit="1" customWidth="1"/>
    <col min="3" max="3" width="15" bestFit="1" customWidth="1"/>
    <col min="4" max="4" width="16.09765625" bestFit="1" customWidth="1"/>
    <col min="5" max="5" width="11.09765625" bestFit="1" customWidth="1"/>
    <col min="6" max="6" width="20" bestFit="1" customWidth="1"/>
    <col min="7" max="7" width="15.09765625" bestFit="1" customWidth="1"/>
    <col min="8" max="8" width="17.09765625" bestFit="1" customWidth="1"/>
    <col min="9" max="9" width="19.09765625" bestFit="1" customWidth="1"/>
    <col min="10" max="10" width="18" bestFit="1" customWidth="1"/>
    <col min="13" max="13" width="21.09765625" customWidth="1"/>
    <col min="14" max="14" width="11.8984375" bestFit="1" customWidth="1"/>
    <col min="15" max="15" width="10" bestFit="1" customWidth="1"/>
    <col min="16" max="16" width="30.8984375" bestFit="1" customWidth="1"/>
    <col min="17" max="17" width="17.3984375" bestFit="1" customWidth="1"/>
    <col min="18" max="18" width="14.19921875" bestFit="1" customWidth="1"/>
    <col min="19" max="19" width="12.59765625" bestFit="1" customWidth="1"/>
    <col min="20" max="20" width="9.19921875" style="4" bestFit="1" customWidth="1"/>
    <col min="21" max="21" width="10.3984375" bestFit="1" customWidth="1"/>
    <col min="22" max="22" width="12" style="4" bestFit="1" customWidth="1"/>
    <col min="23" max="25" width="9.09765625" bestFit="1" customWidth="1"/>
    <col min="26" max="26" width="12.69921875" style="4" bestFit="1" customWidth="1"/>
    <col min="27" max="27" width="16.3984375" bestFit="1" customWidth="1"/>
    <col min="28" max="28" width="9.09765625" style="4" bestFit="1" customWidth="1"/>
    <col min="29" max="29" width="18.19921875" style="21" bestFit="1" customWidth="1"/>
  </cols>
  <sheetData>
    <row r="1" spans="1:29" s="24" customFormat="1" ht="18" x14ac:dyDescent="0.35">
      <c r="A1" s="57" t="s">
        <v>253</v>
      </c>
      <c r="B1" s="57" t="s">
        <v>0</v>
      </c>
      <c r="C1" s="57" t="s">
        <v>1</v>
      </c>
      <c r="D1" s="57" t="s">
        <v>6</v>
      </c>
      <c r="E1" s="57" t="s">
        <v>14</v>
      </c>
      <c r="F1" s="58" t="s">
        <v>8</v>
      </c>
      <c r="G1" s="57" t="s">
        <v>644</v>
      </c>
      <c r="H1" s="57" t="s">
        <v>393</v>
      </c>
      <c r="I1" s="57" t="s">
        <v>49</v>
      </c>
      <c r="J1" s="57" t="s">
        <v>50</v>
      </c>
      <c r="K1" s="257" t="s">
        <v>645</v>
      </c>
      <c r="L1" s="257"/>
      <c r="M1" s="257"/>
      <c r="N1" s="57" t="s">
        <v>52</v>
      </c>
      <c r="O1" s="57" t="s">
        <v>646</v>
      </c>
      <c r="P1" s="57" t="s">
        <v>58</v>
      </c>
      <c r="Q1" s="57" t="s">
        <v>12</v>
      </c>
      <c r="R1" s="57" t="s">
        <v>265</v>
      </c>
      <c r="S1" s="58" t="s">
        <v>19</v>
      </c>
      <c r="T1" s="59" t="s">
        <v>18</v>
      </c>
      <c r="U1" s="57" t="s">
        <v>647</v>
      </c>
      <c r="V1" s="59" t="s">
        <v>46</v>
      </c>
      <c r="W1" s="57" t="s">
        <v>119</v>
      </c>
      <c r="X1" s="57" t="s">
        <v>120</v>
      </c>
      <c r="Y1" s="57" t="s">
        <v>21</v>
      </c>
      <c r="Z1" s="59" t="s">
        <v>270</v>
      </c>
      <c r="AA1" s="57" t="s">
        <v>17</v>
      </c>
      <c r="AB1" s="59" t="s">
        <v>22</v>
      </c>
      <c r="AC1" s="60" t="s">
        <v>271</v>
      </c>
    </row>
    <row r="2" spans="1:29" s="24" customFormat="1" ht="18" x14ac:dyDescent="0.35">
      <c r="A2" s="24">
        <v>1</v>
      </c>
      <c r="B2" s="25" t="s">
        <v>680</v>
      </c>
      <c r="C2" s="24" t="s">
        <v>681</v>
      </c>
      <c r="D2" s="24" t="s">
        <v>569</v>
      </c>
      <c r="E2" s="24" t="s">
        <v>15</v>
      </c>
      <c r="F2" s="24" t="s">
        <v>691</v>
      </c>
      <c r="G2" s="27">
        <v>38088</v>
      </c>
      <c r="I2" s="24" t="s">
        <v>692</v>
      </c>
      <c r="J2" s="24" t="s">
        <v>83</v>
      </c>
      <c r="K2" s="250" t="s">
        <v>693</v>
      </c>
      <c r="L2" s="250"/>
      <c r="M2" s="250"/>
      <c r="N2" s="24" t="s">
        <v>694</v>
      </c>
      <c r="O2" s="24" t="s">
        <v>65</v>
      </c>
      <c r="P2" s="24" t="s">
        <v>695</v>
      </c>
      <c r="Q2" s="24" t="s">
        <v>696</v>
      </c>
      <c r="R2" s="27">
        <v>38251</v>
      </c>
      <c r="S2" s="24">
        <v>28140</v>
      </c>
      <c r="T2" s="41">
        <f>(S2/60)</f>
        <v>469</v>
      </c>
      <c r="U2" s="24">
        <v>8.4</v>
      </c>
      <c r="V2" s="41">
        <f>(100-U2)/87</f>
        <v>1.0528735632183908</v>
      </c>
      <c r="Y2" s="24">
        <v>5.59</v>
      </c>
      <c r="Z2" s="41">
        <f>(T2*V2)/Y2</f>
        <v>88.335903604548349</v>
      </c>
      <c r="AA2" s="24">
        <v>2</v>
      </c>
      <c r="AB2" s="41">
        <f>Z2*(AA2-1)/100</f>
        <v>0.88335903604548349</v>
      </c>
      <c r="AC2" s="61">
        <f>(Z2-AB2)</f>
        <v>87.452544568502873</v>
      </c>
    </row>
    <row r="3" spans="1:29" s="24" customFormat="1" ht="18" x14ac:dyDescent="0.35">
      <c r="A3" s="24">
        <v>2</v>
      </c>
      <c r="B3" s="25" t="s">
        <v>282</v>
      </c>
      <c r="C3" s="24" t="s">
        <v>39</v>
      </c>
      <c r="D3" s="24" t="s">
        <v>652</v>
      </c>
      <c r="F3" s="24">
        <v>165000</v>
      </c>
      <c r="G3" s="27">
        <v>38114</v>
      </c>
      <c r="I3" s="24" t="s">
        <v>703</v>
      </c>
      <c r="K3" s="250"/>
      <c r="L3" s="250"/>
      <c r="M3" s="250"/>
      <c r="P3" s="24" t="s">
        <v>697</v>
      </c>
      <c r="Q3" s="24" t="s">
        <v>698</v>
      </c>
      <c r="R3" s="27">
        <v>38239</v>
      </c>
      <c r="S3" s="24">
        <v>27140</v>
      </c>
      <c r="T3" s="41">
        <f t="shared" ref="T3:T8" si="0">(S3/60)</f>
        <v>452.33333333333331</v>
      </c>
      <c r="U3" s="24">
        <v>11.8</v>
      </c>
      <c r="V3" s="41">
        <f t="shared" ref="V3:V8" si="1">(100-U3)/87</f>
        <v>1.0137931034482759</v>
      </c>
      <c r="W3" s="24">
        <v>290.5</v>
      </c>
      <c r="X3" s="24">
        <v>790</v>
      </c>
      <c r="Y3" s="24">
        <f>(W3*X3)/43560</f>
        <v>5.2684802571166207</v>
      </c>
      <c r="Z3" s="41">
        <f t="shared" ref="Z3:Z8" si="2">(T3*V3)/Y3</f>
        <v>87.040738773513965</v>
      </c>
      <c r="AA3" s="24">
        <v>1.6</v>
      </c>
      <c r="AB3" s="41">
        <f>Z3*(AA3-1)/100</f>
        <v>0.52224443264108389</v>
      </c>
      <c r="AC3" s="61">
        <f>(Z3-AB3)</f>
        <v>86.518494340872877</v>
      </c>
    </row>
    <row r="4" spans="1:29" s="24" customFormat="1" ht="18" x14ac:dyDescent="0.35">
      <c r="A4" s="24">
        <v>3</v>
      </c>
      <c r="B4" s="25" t="s">
        <v>682</v>
      </c>
      <c r="C4" s="24" t="s">
        <v>683</v>
      </c>
      <c r="D4" s="24" t="s">
        <v>652</v>
      </c>
      <c r="F4" s="24" t="s">
        <v>699</v>
      </c>
      <c r="G4" s="27">
        <v>38123</v>
      </c>
      <c r="I4" s="24" t="s">
        <v>704</v>
      </c>
      <c r="K4" s="250"/>
      <c r="L4" s="250"/>
      <c r="M4" s="250"/>
      <c r="N4" s="24" t="s">
        <v>62</v>
      </c>
      <c r="O4" s="24" t="s">
        <v>65</v>
      </c>
      <c r="P4" s="24" t="s">
        <v>700</v>
      </c>
      <c r="R4" s="27">
        <v>38258</v>
      </c>
      <c r="S4" s="24">
        <v>52660</v>
      </c>
      <c r="T4" s="41">
        <f t="shared" si="0"/>
        <v>877.66666666666663</v>
      </c>
      <c r="U4" s="24">
        <v>10.5</v>
      </c>
      <c r="V4" s="41">
        <f t="shared" si="1"/>
        <v>1.0287356321839081</v>
      </c>
      <c r="Y4" s="24">
        <v>11.406599999999999</v>
      </c>
      <c r="Z4" s="41">
        <f t="shared" si="2"/>
        <v>79.154785227857261</v>
      </c>
      <c r="AA4" s="24">
        <v>1.6</v>
      </c>
      <c r="AB4" s="41">
        <f>Z4*(AA4-1)/100</f>
        <v>0.47492871136714365</v>
      </c>
      <c r="AC4" s="61">
        <f>(Z4-AB4)</f>
        <v>78.679856516490119</v>
      </c>
    </row>
    <row r="5" spans="1:29" s="24" customFormat="1" ht="18" x14ac:dyDescent="0.35">
      <c r="A5" s="24">
        <v>4</v>
      </c>
      <c r="B5" s="25" t="s">
        <v>684</v>
      </c>
      <c r="C5" s="24" t="s">
        <v>681</v>
      </c>
      <c r="D5" s="24" t="s">
        <v>685</v>
      </c>
      <c r="E5" s="24" t="s">
        <v>15</v>
      </c>
      <c r="F5" s="24" t="s">
        <v>691</v>
      </c>
      <c r="G5" s="27">
        <v>38114</v>
      </c>
      <c r="I5" s="24" t="s">
        <v>346</v>
      </c>
      <c r="K5" s="250" t="s">
        <v>375</v>
      </c>
      <c r="L5" s="250"/>
      <c r="M5" s="250"/>
      <c r="O5" s="24" t="s">
        <v>65</v>
      </c>
      <c r="P5" s="24" t="s">
        <v>701</v>
      </c>
      <c r="R5" s="27">
        <v>38247</v>
      </c>
      <c r="S5" s="24">
        <v>30580</v>
      </c>
      <c r="T5" s="41">
        <f t="shared" si="0"/>
        <v>509.66666666666669</v>
      </c>
      <c r="U5" s="24">
        <v>14</v>
      </c>
      <c r="V5" s="41">
        <f t="shared" si="1"/>
        <v>0.9885057471264368</v>
      </c>
      <c r="Y5" s="24">
        <v>6.86</v>
      </c>
      <c r="Z5" s="41">
        <f t="shared" si="2"/>
        <v>73.441461970666751</v>
      </c>
      <c r="AB5" s="41"/>
      <c r="AC5" s="61">
        <v>73.441000000000003</v>
      </c>
    </row>
    <row r="6" spans="1:29" s="24" customFormat="1" ht="18" x14ac:dyDescent="0.35">
      <c r="A6" s="24">
        <v>5</v>
      </c>
      <c r="B6" s="25" t="s">
        <v>686</v>
      </c>
      <c r="C6" s="24" t="s">
        <v>38</v>
      </c>
      <c r="D6" s="24" t="s">
        <v>687</v>
      </c>
      <c r="E6" s="24" t="s">
        <v>15</v>
      </c>
      <c r="F6" s="24">
        <v>150000</v>
      </c>
      <c r="G6" s="27">
        <v>38128</v>
      </c>
      <c r="I6" s="24" t="s">
        <v>702</v>
      </c>
      <c r="K6" s="250" t="s">
        <v>375</v>
      </c>
      <c r="L6" s="250"/>
      <c r="M6" s="250"/>
      <c r="O6" s="24" t="s">
        <v>65</v>
      </c>
      <c r="P6" s="24" t="s">
        <v>705</v>
      </c>
      <c r="R6" s="27">
        <v>38257</v>
      </c>
      <c r="S6" s="24">
        <v>21000</v>
      </c>
      <c r="T6" s="41">
        <f t="shared" si="0"/>
        <v>350</v>
      </c>
      <c r="U6" s="24">
        <v>8.6</v>
      </c>
      <c r="V6" s="41">
        <f t="shared" si="1"/>
        <v>1.0505747126436782</v>
      </c>
      <c r="Y6" s="24">
        <v>5.08</v>
      </c>
      <c r="Z6" s="41">
        <f t="shared" si="2"/>
        <v>72.382116028599881</v>
      </c>
      <c r="AB6" s="41"/>
      <c r="AC6" s="61">
        <v>72.382000000000005</v>
      </c>
    </row>
    <row r="7" spans="1:29" s="24" customFormat="1" ht="18" x14ac:dyDescent="0.35">
      <c r="A7" s="24">
        <v>6</v>
      </c>
      <c r="B7" s="25" t="s">
        <v>175</v>
      </c>
      <c r="C7" s="24" t="s">
        <v>38</v>
      </c>
      <c r="D7" s="24" t="s">
        <v>688</v>
      </c>
      <c r="E7" s="24" t="s">
        <v>15</v>
      </c>
      <c r="F7" s="24" t="s">
        <v>780</v>
      </c>
      <c r="G7" s="27">
        <v>38115</v>
      </c>
      <c r="H7" s="24" t="s">
        <v>389</v>
      </c>
      <c r="I7" s="24" t="s">
        <v>1015</v>
      </c>
      <c r="K7" s="250" t="s">
        <v>1016</v>
      </c>
      <c r="L7" s="250"/>
      <c r="M7" s="250"/>
      <c r="O7" s="24" t="s">
        <v>65</v>
      </c>
      <c r="P7" s="24" t="s">
        <v>329</v>
      </c>
      <c r="R7" s="27">
        <v>38300</v>
      </c>
      <c r="S7" s="24">
        <v>25020</v>
      </c>
      <c r="T7" s="41">
        <f t="shared" si="0"/>
        <v>417</v>
      </c>
      <c r="U7" s="24">
        <v>12.9</v>
      </c>
      <c r="V7" s="41">
        <f t="shared" si="1"/>
        <v>1.0011494252873563</v>
      </c>
      <c r="Y7" s="24">
        <v>5.86</v>
      </c>
      <c r="Z7" s="41">
        <f t="shared" si="2"/>
        <v>71.242203130516643</v>
      </c>
      <c r="AA7" s="24">
        <v>0.9</v>
      </c>
      <c r="AB7" s="41"/>
      <c r="AC7" s="61">
        <v>71.242000000000004</v>
      </c>
    </row>
    <row r="8" spans="1:29" s="24" customFormat="1" ht="18" x14ac:dyDescent="0.35">
      <c r="A8" s="24">
        <v>7</v>
      </c>
      <c r="B8" s="25" t="s">
        <v>689</v>
      </c>
      <c r="C8" s="24" t="s">
        <v>1017</v>
      </c>
      <c r="D8" s="24" t="s">
        <v>690</v>
      </c>
      <c r="E8" s="24" t="s">
        <v>15</v>
      </c>
      <c r="F8" s="24" t="s">
        <v>815</v>
      </c>
      <c r="G8" s="27">
        <v>38101</v>
      </c>
      <c r="K8" s="250" t="s">
        <v>375</v>
      </c>
      <c r="L8" s="250"/>
      <c r="M8" s="250"/>
      <c r="R8" s="27">
        <v>38247</v>
      </c>
      <c r="S8" s="24">
        <v>29980</v>
      </c>
      <c r="T8" s="41">
        <f t="shared" si="0"/>
        <v>499.66666666666669</v>
      </c>
      <c r="U8" s="24">
        <v>10.3</v>
      </c>
      <c r="V8" s="41">
        <f t="shared" si="1"/>
        <v>1.0310344827586206</v>
      </c>
      <c r="Y8" s="24">
        <v>7.6</v>
      </c>
      <c r="Z8" s="41">
        <f t="shared" si="2"/>
        <v>67.785995160314584</v>
      </c>
      <c r="AB8" s="41"/>
      <c r="AC8" s="61">
        <v>67.786000000000001</v>
      </c>
    </row>
  </sheetData>
  <mergeCells count="8">
    <mergeCell ref="K6:M6"/>
    <mergeCell ref="K7:M7"/>
    <mergeCell ref="K8:M8"/>
    <mergeCell ref="K1:M1"/>
    <mergeCell ref="K2:M2"/>
    <mergeCell ref="K3:M3"/>
    <mergeCell ref="K4:M4"/>
    <mergeCell ref="K5:M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9"/>
  <sheetViews>
    <sheetView workbookViewId="0"/>
  </sheetViews>
  <sheetFormatPr defaultRowHeight="15.6" x14ac:dyDescent="0.3"/>
  <cols>
    <col min="1" max="1" width="9.09765625" customWidth="1"/>
    <col min="2" max="2" width="20.19921875" style="5" bestFit="1" customWidth="1"/>
    <col min="3" max="3" width="12.59765625" customWidth="1"/>
    <col min="4" max="4" width="17.8984375" bestFit="1" customWidth="1"/>
    <col min="5" max="5" width="12.5" bestFit="1" customWidth="1"/>
    <col min="6" max="6" width="22.5" bestFit="1" customWidth="1"/>
    <col min="7" max="7" width="16.59765625" bestFit="1" customWidth="1"/>
    <col min="8" max="8" width="19.19921875" bestFit="1" customWidth="1"/>
    <col min="9" max="9" width="16.59765625" bestFit="1" customWidth="1"/>
    <col min="10" max="10" width="19.69921875" bestFit="1" customWidth="1"/>
    <col min="14" max="14" width="12.8984375" bestFit="1" customWidth="1"/>
    <col min="15" max="15" width="10.8984375" bestFit="1" customWidth="1"/>
    <col min="16" max="16" width="34" bestFit="1" customWidth="1"/>
    <col min="17" max="17" width="15.3984375" bestFit="1" customWidth="1"/>
    <col min="18" max="18" width="15.69921875" bestFit="1" customWidth="1"/>
    <col min="19" max="19" width="13.5" bestFit="1" customWidth="1"/>
    <col min="20" max="20" width="12.5" style="4" customWidth="1"/>
    <col min="21" max="21" width="10.59765625" bestFit="1" customWidth="1"/>
    <col min="22" max="22" width="13.5" style="4" bestFit="1" customWidth="1"/>
    <col min="23" max="23" width="9.19921875" customWidth="1"/>
    <col min="24" max="24" width="8.5" customWidth="1"/>
    <col min="25" max="25" width="9.19921875" bestFit="1" customWidth="1"/>
    <col min="26" max="26" width="14.8984375" style="4" bestFit="1" customWidth="1"/>
    <col min="27" max="27" width="17.59765625" bestFit="1" customWidth="1"/>
    <col min="28" max="28" width="9" style="4" customWidth="1"/>
    <col min="29" max="29" width="20.59765625" style="7" bestFit="1" customWidth="1"/>
  </cols>
  <sheetData>
    <row r="1" spans="1:29" s="50" customFormat="1" ht="16.2" x14ac:dyDescent="0.3">
      <c r="A1" s="47" t="s">
        <v>253</v>
      </c>
      <c r="B1" s="47" t="s">
        <v>0</v>
      </c>
      <c r="C1" s="47" t="s">
        <v>1</v>
      </c>
      <c r="D1" s="47" t="s">
        <v>6</v>
      </c>
      <c r="E1" s="47" t="s">
        <v>14</v>
      </c>
      <c r="F1" s="48" t="s">
        <v>8</v>
      </c>
      <c r="G1" s="47" t="s">
        <v>644</v>
      </c>
      <c r="H1" s="47" t="s">
        <v>393</v>
      </c>
      <c r="I1" s="47" t="s">
        <v>49</v>
      </c>
      <c r="J1" s="47" t="s">
        <v>50</v>
      </c>
      <c r="K1" s="259" t="s">
        <v>645</v>
      </c>
      <c r="L1" s="259"/>
      <c r="M1" s="259"/>
      <c r="N1" s="47" t="s">
        <v>52</v>
      </c>
      <c r="O1" s="47" t="s">
        <v>646</v>
      </c>
      <c r="P1" s="47" t="s">
        <v>58</v>
      </c>
      <c r="Q1" s="47" t="s">
        <v>12</v>
      </c>
      <c r="R1" s="47" t="s">
        <v>265</v>
      </c>
      <c r="S1" s="48" t="s">
        <v>19</v>
      </c>
      <c r="T1" s="49" t="s">
        <v>18</v>
      </c>
      <c r="U1" s="47" t="s">
        <v>647</v>
      </c>
      <c r="V1" s="49" t="s">
        <v>46</v>
      </c>
      <c r="W1" s="47" t="s">
        <v>119</v>
      </c>
      <c r="X1" s="47" t="s">
        <v>120</v>
      </c>
      <c r="Y1" s="47" t="s">
        <v>21</v>
      </c>
      <c r="Z1" s="49" t="s">
        <v>270</v>
      </c>
      <c r="AA1" s="47" t="s">
        <v>17</v>
      </c>
      <c r="AB1" s="49" t="s">
        <v>22</v>
      </c>
      <c r="AC1" s="47" t="s">
        <v>271</v>
      </c>
    </row>
    <row r="2" spans="1:29" s="51" customFormat="1" ht="16.2" x14ac:dyDescent="0.3">
      <c r="A2" s="51">
        <v>1</v>
      </c>
      <c r="B2" s="52" t="s">
        <v>706</v>
      </c>
      <c r="C2" s="51" t="s">
        <v>27</v>
      </c>
      <c r="D2" s="51" t="s">
        <v>651</v>
      </c>
      <c r="E2" s="51" t="s">
        <v>15</v>
      </c>
      <c r="F2" s="51" t="s">
        <v>707</v>
      </c>
      <c r="G2" s="53">
        <v>37727</v>
      </c>
      <c r="I2" s="51" t="s">
        <v>708</v>
      </c>
      <c r="K2" s="258" t="s">
        <v>709</v>
      </c>
      <c r="L2" s="258"/>
      <c r="M2" s="258"/>
      <c r="P2" s="51" t="s">
        <v>710</v>
      </c>
      <c r="R2" s="53">
        <v>37848</v>
      </c>
      <c r="S2" s="51">
        <v>25980.6</v>
      </c>
      <c r="T2" s="54">
        <f>(S2/60)</f>
        <v>433.01</v>
      </c>
      <c r="U2" s="51">
        <v>13.3</v>
      </c>
      <c r="V2" s="54">
        <f>(100-U2)/87</f>
        <v>0.99655172413793103</v>
      </c>
      <c r="Y2" s="51">
        <v>5.125</v>
      </c>
      <c r="Z2" s="54">
        <f>(T2*V2)/Y2</f>
        <v>84.19841211101766</v>
      </c>
      <c r="AA2" s="51">
        <v>2.4</v>
      </c>
      <c r="AB2" s="54">
        <f>Z2*(AA2-1)/100</f>
        <v>1.1787777695542472</v>
      </c>
      <c r="AC2" s="55">
        <f>(Z2-AB2)</f>
        <v>83.019634341463416</v>
      </c>
    </row>
    <row r="3" spans="1:29" s="51" customFormat="1" ht="16.2" x14ac:dyDescent="0.3">
      <c r="A3" s="51">
        <v>2</v>
      </c>
      <c r="B3" s="52" t="s">
        <v>711</v>
      </c>
      <c r="C3" s="51" t="s">
        <v>525</v>
      </c>
      <c r="D3" s="51" t="s">
        <v>690</v>
      </c>
      <c r="E3" s="51" t="s">
        <v>15</v>
      </c>
      <c r="G3" s="53">
        <v>37739</v>
      </c>
      <c r="I3" s="51" t="s">
        <v>712</v>
      </c>
      <c r="K3" s="258" t="s">
        <v>713</v>
      </c>
      <c r="L3" s="258"/>
      <c r="M3" s="258"/>
      <c r="P3" s="51" t="s">
        <v>605</v>
      </c>
      <c r="Q3" s="51" t="s">
        <v>834</v>
      </c>
      <c r="R3" s="53">
        <v>37874</v>
      </c>
      <c r="S3" s="51">
        <v>29240.400000000001</v>
      </c>
      <c r="T3" s="54">
        <f t="shared" ref="T3:T9" si="0">(S3/60)</f>
        <v>487.34000000000003</v>
      </c>
      <c r="U3" s="51">
        <v>12.2</v>
      </c>
      <c r="V3" s="54">
        <f t="shared" ref="V3:V9" si="1">(100-U3)/87</f>
        <v>1.0091954022988505</v>
      </c>
      <c r="Y3" s="51">
        <v>5.96</v>
      </c>
      <c r="Z3" s="54">
        <f t="shared" ref="Z3:Z9" si="2">(T3*V3)/Y3</f>
        <v>82.520350227570773</v>
      </c>
      <c r="AA3" s="51">
        <v>0.7</v>
      </c>
      <c r="AB3" s="54"/>
      <c r="AC3" s="56">
        <v>82.52</v>
      </c>
    </row>
    <row r="4" spans="1:29" s="51" customFormat="1" ht="16.2" x14ac:dyDescent="0.3">
      <c r="A4" s="51">
        <v>3</v>
      </c>
      <c r="B4" s="52" t="s">
        <v>832</v>
      </c>
      <c r="C4" s="51" t="s">
        <v>1014</v>
      </c>
      <c r="D4" s="51" t="s">
        <v>690</v>
      </c>
      <c r="E4" s="51" t="s">
        <v>15</v>
      </c>
      <c r="F4" s="51">
        <v>185000</v>
      </c>
      <c r="G4" s="53">
        <v>37750</v>
      </c>
      <c r="J4" s="51" t="s">
        <v>833</v>
      </c>
      <c r="K4" s="258"/>
      <c r="L4" s="258"/>
      <c r="M4" s="258"/>
      <c r="P4" s="51" t="s">
        <v>367</v>
      </c>
      <c r="Q4" s="51" t="s">
        <v>44</v>
      </c>
      <c r="R4" s="53">
        <v>37882</v>
      </c>
      <c r="S4" s="51">
        <v>29800</v>
      </c>
      <c r="T4" s="54">
        <f t="shared" si="0"/>
        <v>496.66666666666669</v>
      </c>
      <c r="U4" s="51">
        <v>11.7</v>
      </c>
      <c r="V4" s="54">
        <f t="shared" si="1"/>
        <v>1.0149425287356322</v>
      </c>
      <c r="Y4" s="51">
        <v>6.18</v>
      </c>
      <c r="Z4" s="54">
        <f t="shared" si="2"/>
        <v>81.567657379508745</v>
      </c>
      <c r="AA4" s="51">
        <v>1</v>
      </c>
      <c r="AB4" s="54"/>
      <c r="AC4" s="56">
        <v>81.569999999999993</v>
      </c>
    </row>
    <row r="5" spans="1:29" s="51" customFormat="1" ht="16.2" x14ac:dyDescent="0.3">
      <c r="A5" s="51">
        <v>5</v>
      </c>
      <c r="B5" s="52" t="s">
        <v>717</v>
      </c>
      <c r="C5" s="51" t="s">
        <v>27</v>
      </c>
      <c r="D5" s="51" t="s">
        <v>835</v>
      </c>
      <c r="E5" s="51" t="s">
        <v>15</v>
      </c>
      <c r="F5" s="51" t="s">
        <v>836</v>
      </c>
      <c r="G5" s="53">
        <v>37725</v>
      </c>
      <c r="H5" s="51" t="s">
        <v>838</v>
      </c>
      <c r="I5" s="51" t="s">
        <v>837</v>
      </c>
      <c r="K5" s="258"/>
      <c r="L5" s="258"/>
      <c r="M5" s="258"/>
      <c r="P5" s="51" t="s">
        <v>608</v>
      </c>
      <c r="R5" s="53">
        <v>37869</v>
      </c>
      <c r="S5" s="51">
        <v>26440</v>
      </c>
      <c r="T5" s="54">
        <f>(S5/60)</f>
        <v>440.66666666666669</v>
      </c>
      <c r="U5" s="51">
        <v>14</v>
      </c>
      <c r="V5" s="54">
        <f>(100-U5)/87</f>
        <v>0.9885057471264368</v>
      </c>
      <c r="Y5" s="51">
        <v>5.29</v>
      </c>
      <c r="Z5" s="54">
        <f>(T5*V5)/Y5</f>
        <v>82.344335078837403</v>
      </c>
      <c r="AA5" s="51">
        <v>4.8</v>
      </c>
      <c r="AB5" s="54">
        <f>Z5*(AA5-1)/100</f>
        <v>3.1290847329958211</v>
      </c>
      <c r="AC5" s="55">
        <f>(Z5-AB5)</f>
        <v>79.215250345841582</v>
      </c>
    </row>
    <row r="6" spans="1:29" s="51" customFormat="1" ht="16.2" x14ac:dyDescent="0.3">
      <c r="A6" s="51">
        <v>4</v>
      </c>
      <c r="B6" s="52" t="s">
        <v>282</v>
      </c>
      <c r="C6" s="51" t="s">
        <v>39</v>
      </c>
      <c r="D6" s="51" t="s">
        <v>624</v>
      </c>
      <c r="G6" s="53">
        <v>37715</v>
      </c>
      <c r="K6" s="258"/>
      <c r="L6" s="258"/>
      <c r="M6" s="258"/>
      <c r="R6" s="53">
        <v>37869</v>
      </c>
      <c r="S6" s="51">
        <v>25520</v>
      </c>
      <c r="T6" s="54">
        <f>(S6/60)</f>
        <v>425.33333333333331</v>
      </c>
      <c r="U6" s="51">
        <v>16.7</v>
      </c>
      <c r="V6" s="54">
        <f>(100-U6)/87</f>
        <v>0.95747126436781604</v>
      </c>
      <c r="W6" s="51">
        <v>1098</v>
      </c>
      <c r="X6" s="51">
        <v>204</v>
      </c>
      <c r="Y6" s="51">
        <v>5.1420000000000003</v>
      </c>
      <c r="Z6" s="54">
        <f>(T6*V6)/Y6</f>
        <v>79.199619689701365</v>
      </c>
      <c r="AA6" s="51">
        <v>1.1000000000000001</v>
      </c>
      <c r="AB6" s="54">
        <f>Z6*(AA6-1)/100</f>
        <v>7.9199619689701434E-2</v>
      </c>
      <c r="AC6" s="55">
        <f>(Z6-AB6)</f>
        <v>79.120420070011662</v>
      </c>
    </row>
    <row r="7" spans="1:29" s="51" customFormat="1" ht="16.2" x14ac:dyDescent="0.3">
      <c r="A7" s="51">
        <v>6</v>
      </c>
      <c r="B7" s="52" t="s">
        <v>839</v>
      </c>
      <c r="C7" s="51" t="s">
        <v>3</v>
      </c>
      <c r="D7" s="51" t="s">
        <v>840</v>
      </c>
      <c r="E7" s="51" t="s">
        <v>15</v>
      </c>
      <c r="F7" s="51" t="s">
        <v>841</v>
      </c>
      <c r="G7" s="53">
        <v>37767</v>
      </c>
      <c r="I7" s="51" t="s">
        <v>842</v>
      </c>
      <c r="K7" s="258" t="s">
        <v>843</v>
      </c>
      <c r="L7" s="258"/>
      <c r="M7" s="258"/>
      <c r="O7" s="51" t="s">
        <v>65</v>
      </c>
      <c r="P7" s="51" t="s">
        <v>598</v>
      </c>
      <c r="R7" s="53">
        <v>37916</v>
      </c>
      <c r="S7" s="51">
        <v>19880</v>
      </c>
      <c r="T7" s="54">
        <f t="shared" si="0"/>
        <v>331.33333333333331</v>
      </c>
      <c r="U7" s="51">
        <v>13</v>
      </c>
      <c r="V7" s="54">
        <f t="shared" si="1"/>
        <v>1</v>
      </c>
      <c r="Y7" s="51">
        <v>5</v>
      </c>
      <c r="Z7" s="54">
        <f t="shared" si="2"/>
        <v>66.266666666666666</v>
      </c>
      <c r="AA7" s="51">
        <v>1</v>
      </c>
      <c r="AB7" s="54"/>
      <c r="AC7" s="56">
        <v>66.28</v>
      </c>
    </row>
    <row r="8" spans="1:29" s="51" customFormat="1" ht="16.2" x14ac:dyDescent="0.3">
      <c r="A8" s="51">
        <v>7</v>
      </c>
      <c r="B8" s="52" t="s">
        <v>175</v>
      </c>
      <c r="C8" s="51" t="s">
        <v>38</v>
      </c>
      <c r="D8" s="51" t="s">
        <v>661</v>
      </c>
      <c r="F8" s="51" t="s">
        <v>846</v>
      </c>
      <c r="G8" s="53">
        <v>37768</v>
      </c>
      <c r="I8" s="51" t="s">
        <v>677</v>
      </c>
      <c r="K8" s="258" t="s">
        <v>844</v>
      </c>
      <c r="L8" s="258"/>
      <c r="M8" s="258"/>
      <c r="O8" s="51" t="s">
        <v>65</v>
      </c>
      <c r="P8" s="51" t="s">
        <v>545</v>
      </c>
      <c r="R8" s="53">
        <v>37916</v>
      </c>
      <c r="S8" s="51">
        <v>19285</v>
      </c>
      <c r="T8" s="54">
        <f t="shared" si="0"/>
        <v>321.41666666666669</v>
      </c>
      <c r="U8" s="51">
        <v>13.4</v>
      </c>
      <c r="V8" s="54">
        <f t="shared" si="1"/>
        <v>0.99540229885057463</v>
      </c>
      <c r="Y8" s="51">
        <v>5.19</v>
      </c>
      <c r="Z8" s="54">
        <f t="shared" si="2"/>
        <v>61.645257974737738</v>
      </c>
      <c r="AA8" s="51">
        <v>0.9</v>
      </c>
      <c r="AB8" s="54"/>
      <c r="AC8" s="56">
        <v>61.65</v>
      </c>
    </row>
    <row r="9" spans="1:29" s="51" customFormat="1" ht="16.2" x14ac:dyDescent="0.3">
      <c r="A9" s="51">
        <v>8</v>
      </c>
      <c r="B9" s="52" t="s">
        <v>845</v>
      </c>
      <c r="C9" s="51" t="s">
        <v>129</v>
      </c>
      <c r="D9" s="51" t="s">
        <v>690</v>
      </c>
      <c r="E9" s="51" t="s">
        <v>15</v>
      </c>
      <c r="F9" s="51" t="s">
        <v>707</v>
      </c>
      <c r="G9" s="53">
        <v>37769</v>
      </c>
      <c r="I9" s="51" t="s">
        <v>847</v>
      </c>
      <c r="K9" s="258" t="s">
        <v>848</v>
      </c>
      <c r="L9" s="258"/>
      <c r="M9" s="258"/>
      <c r="O9" s="51" t="s">
        <v>65</v>
      </c>
      <c r="P9" s="51" t="s">
        <v>339</v>
      </c>
      <c r="Q9" s="51" t="s">
        <v>779</v>
      </c>
      <c r="R9" s="53">
        <v>37914</v>
      </c>
      <c r="S9" s="51">
        <v>23220</v>
      </c>
      <c r="T9" s="54">
        <f t="shared" si="0"/>
        <v>387</v>
      </c>
      <c r="U9" s="51">
        <v>14.7</v>
      </c>
      <c r="V9" s="54">
        <f t="shared" si="1"/>
        <v>0.98045977011494245</v>
      </c>
      <c r="W9" s="51">
        <v>401</v>
      </c>
      <c r="X9" s="51">
        <v>695</v>
      </c>
      <c r="Y9" s="51">
        <v>6.39</v>
      </c>
      <c r="Z9" s="54">
        <f t="shared" si="2"/>
        <v>59.379957908369761</v>
      </c>
      <c r="AA9" s="51">
        <v>0</v>
      </c>
      <c r="AB9" s="54"/>
      <c r="AC9" s="56">
        <v>59.38</v>
      </c>
    </row>
  </sheetData>
  <mergeCells count="9">
    <mergeCell ref="K7:M7"/>
    <mergeCell ref="K9:M9"/>
    <mergeCell ref="K8:M8"/>
    <mergeCell ref="K1:M1"/>
    <mergeCell ref="K2:M2"/>
    <mergeCell ref="K3:M3"/>
    <mergeCell ref="K4:M4"/>
    <mergeCell ref="K6:M6"/>
    <mergeCell ref="K5:M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1AFA4-B32D-4AEB-A704-3E0BADC874DD}">
  <dimension ref="A1:AG62"/>
  <sheetViews>
    <sheetView workbookViewId="0">
      <selection activeCell="M5" sqref="M5"/>
    </sheetView>
  </sheetViews>
  <sheetFormatPr defaultRowHeight="15.6" x14ac:dyDescent="0.3"/>
  <sheetData>
    <row r="1" spans="1:33" ht="31.8" x14ac:dyDescent="0.3">
      <c r="A1" s="279" t="s">
        <v>866</v>
      </c>
      <c r="B1" s="279" t="s">
        <v>47</v>
      </c>
      <c r="C1" s="279" t="s">
        <v>0</v>
      </c>
      <c r="D1" s="279" t="s">
        <v>1</v>
      </c>
      <c r="E1" s="279" t="s">
        <v>6</v>
      </c>
      <c r="F1" s="279" t="s">
        <v>14</v>
      </c>
      <c r="G1" s="279" t="s">
        <v>1696</v>
      </c>
      <c r="H1" s="280" t="s">
        <v>860</v>
      </c>
      <c r="I1" s="279" t="s">
        <v>9</v>
      </c>
      <c r="J1" s="279" t="s">
        <v>10</v>
      </c>
      <c r="K1" s="279" t="s">
        <v>393</v>
      </c>
      <c r="L1" s="279" t="s">
        <v>49</v>
      </c>
      <c r="M1" s="279" t="s">
        <v>264</v>
      </c>
      <c r="N1" s="279" t="s">
        <v>50</v>
      </c>
      <c r="O1" s="279" t="s">
        <v>861</v>
      </c>
      <c r="P1" s="279" t="s">
        <v>862</v>
      </c>
      <c r="Q1" s="279" t="s">
        <v>863</v>
      </c>
      <c r="R1" s="279" t="s">
        <v>52</v>
      </c>
      <c r="S1" s="279" t="s">
        <v>51</v>
      </c>
      <c r="T1" s="279" t="s">
        <v>58</v>
      </c>
      <c r="U1" s="279" t="s">
        <v>2300</v>
      </c>
      <c r="V1" s="279" t="s">
        <v>265</v>
      </c>
      <c r="W1" s="281" t="s">
        <v>19</v>
      </c>
      <c r="X1" s="282" t="s">
        <v>18</v>
      </c>
      <c r="Y1" s="279" t="s">
        <v>20</v>
      </c>
      <c r="Z1" s="283" t="s">
        <v>46</v>
      </c>
      <c r="AA1" s="280" t="s">
        <v>119</v>
      </c>
      <c r="AB1" s="284" t="s">
        <v>120</v>
      </c>
      <c r="AC1" s="283" t="s">
        <v>21</v>
      </c>
      <c r="AD1" s="283" t="s">
        <v>865</v>
      </c>
      <c r="AE1" s="284" t="s">
        <v>17</v>
      </c>
      <c r="AF1" s="283" t="s">
        <v>22</v>
      </c>
      <c r="AG1" s="283" t="s">
        <v>864</v>
      </c>
    </row>
    <row r="2" spans="1:33" ht="43.2" x14ac:dyDescent="0.3">
      <c r="A2" s="285" t="s">
        <v>1169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</row>
    <row r="3" spans="1:33" ht="78" x14ac:dyDescent="0.3">
      <c r="A3" s="285"/>
      <c r="B3" s="285"/>
      <c r="C3" s="286" t="s">
        <v>273</v>
      </c>
      <c r="D3" s="286" t="s">
        <v>23</v>
      </c>
      <c r="E3" s="286" t="s">
        <v>2764</v>
      </c>
      <c r="F3" s="286" t="s">
        <v>2661</v>
      </c>
      <c r="G3" s="286" t="s">
        <v>2312</v>
      </c>
      <c r="H3" s="287">
        <v>105000</v>
      </c>
      <c r="I3" s="288">
        <v>43962</v>
      </c>
      <c r="J3" s="285" t="s">
        <v>1914</v>
      </c>
      <c r="K3" s="286" t="s">
        <v>2765</v>
      </c>
      <c r="L3" s="286" t="s">
        <v>2766</v>
      </c>
      <c r="M3" s="286" t="s">
        <v>2767</v>
      </c>
      <c r="N3" s="286" t="s">
        <v>2768</v>
      </c>
      <c r="O3" s="286" t="s">
        <v>2769</v>
      </c>
      <c r="P3" s="286" t="s">
        <v>189</v>
      </c>
      <c r="Q3" s="286" t="s">
        <v>2770</v>
      </c>
      <c r="R3" s="286" t="s">
        <v>1598</v>
      </c>
      <c r="S3" s="286" t="s">
        <v>2771</v>
      </c>
      <c r="T3" s="286" t="s">
        <v>2772</v>
      </c>
      <c r="U3" s="286" t="s">
        <v>2773</v>
      </c>
      <c r="V3" s="288">
        <v>44091</v>
      </c>
      <c r="W3" s="192">
        <v>26780</v>
      </c>
      <c r="X3" s="190">
        <v>446.33300000000003</v>
      </c>
      <c r="Y3" s="192">
        <v>12.5</v>
      </c>
      <c r="Z3" s="190">
        <v>1.006</v>
      </c>
      <c r="AA3" s="192">
        <v>459.17</v>
      </c>
      <c r="AB3" s="193">
        <v>492</v>
      </c>
      <c r="AC3" s="190">
        <v>5.1859999999999999</v>
      </c>
      <c r="AD3" s="194">
        <v>86.581000000000003</v>
      </c>
      <c r="AE3" s="192">
        <v>0.5</v>
      </c>
      <c r="AF3" s="190">
        <v>0.433</v>
      </c>
      <c r="AG3" s="194">
        <v>86.147999999999996</v>
      </c>
    </row>
    <row r="4" spans="1:33" ht="72" x14ac:dyDescent="0.3">
      <c r="A4" s="285"/>
      <c r="B4" s="285"/>
      <c r="C4" s="285" t="s">
        <v>1308</v>
      </c>
      <c r="D4" s="285" t="s">
        <v>23</v>
      </c>
      <c r="E4" s="285" t="s">
        <v>2318</v>
      </c>
      <c r="F4" s="286" t="s">
        <v>2661</v>
      </c>
      <c r="G4" s="285" t="s">
        <v>2312</v>
      </c>
      <c r="H4" s="287">
        <v>105000</v>
      </c>
      <c r="I4" s="288">
        <v>43932</v>
      </c>
      <c r="J4" s="286" t="s">
        <v>1914</v>
      </c>
      <c r="K4" s="285" t="s">
        <v>2774</v>
      </c>
      <c r="L4" s="285" t="s">
        <v>2775</v>
      </c>
      <c r="M4" s="285" t="s">
        <v>2776</v>
      </c>
      <c r="N4" s="285" t="s">
        <v>2768</v>
      </c>
      <c r="O4" s="286" t="s">
        <v>2769</v>
      </c>
      <c r="P4" s="286" t="s">
        <v>189</v>
      </c>
      <c r="Q4" s="286" t="s">
        <v>2770</v>
      </c>
      <c r="R4" s="286" t="s">
        <v>1469</v>
      </c>
      <c r="S4" s="286" t="s">
        <v>2771</v>
      </c>
      <c r="T4" s="286" t="s">
        <v>2777</v>
      </c>
      <c r="U4" s="286" t="s">
        <v>2773</v>
      </c>
      <c r="V4" s="288">
        <v>44091</v>
      </c>
      <c r="W4" s="192">
        <v>28480</v>
      </c>
      <c r="X4" s="190">
        <v>474.66699999999997</v>
      </c>
      <c r="Y4" s="192">
        <v>13.5</v>
      </c>
      <c r="Z4" s="190">
        <v>0.99399999999999999</v>
      </c>
      <c r="AA4" s="192">
        <v>354.67</v>
      </c>
      <c r="AB4" s="193">
        <v>630</v>
      </c>
      <c r="AC4" s="190">
        <v>5.13</v>
      </c>
      <c r="AD4" s="194">
        <v>91.972999999999999</v>
      </c>
      <c r="AE4" s="192">
        <v>0.8</v>
      </c>
      <c r="AF4" s="190">
        <v>0.73599999999999999</v>
      </c>
      <c r="AG4" s="194">
        <v>91.236999999999995</v>
      </c>
    </row>
    <row r="5" spans="1:33" ht="156" x14ac:dyDescent="0.3">
      <c r="A5" s="285"/>
      <c r="B5" s="285"/>
      <c r="C5" s="286" t="s">
        <v>2778</v>
      </c>
      <c r="D5" s="286" t="s">
        <v>129</v>
      </c>
      <c r="E5" s="286" t="s">
        <v>2779</v>
      </c>
      <c r="F5" s="286" t="s">
        <v>2661</v>
      </c>
      <c r="G5" s="286" t="s">
        <v>2545</v>
      </c>
      <c r="H5" s="287">
        <v>116000</v>
      </c>
      <c r="I5" s="288">
        <v>43976</v>
      </c>
      <c r="J5" s="285" t="s">
        <v>2780</v>
      </c>
      <c r="K5" s="286" t="s">
        <v>1588</v>
      </c>
      <c r="L5" s="285" t="s">
        <v>2781</v>
      </c>
      <c r="M5" s="286" t="s">
        <v>2776</v>
      </c>
      <c r="N5" s="286"/>
      <c r="O5" s="286" t="s">
        <v>2782</v>
      </c>
      <c r="P5" s="286"/>
      <c r="Q5" s="286"/>
      <c r="R5" s="286" t="s">
        <v>2783</v>
      </c>
      <c r="S5" s="286" t="s">
        <v>2784</v>
      </c>
      <c r="T5" s="286" t="s">
        <v>2785</v>
      </c>
      <c r="U5" s="286"/>
      <c r="V5" s="288">
        <v>44120</v>
      </c>
      <c r="W5" s="192">
        <v>32440</v>
      </c>
      <c r="X5" s="190">
        <v>540.66700000000003</v>
      </c>
      <c r="Y5" s="192">
        <v>13.5</v>
      </c>
      <c r="Z5" s="190">
        <v>0.99399999999999999</v>
      </c>
      <c r="AA5" s="192">
        <v>1200</v>
      </c>
      <c r="AB5" s="193">
        <v>233</v>
      </c>
      <c r="AC5" s="190">
        <v>6.4189999999999996</v>
      </c>
      <c r="AD5" s="194">
        <v>83.724000000000004</v>
      </c>
      <c r="AE5" s="192">
        <v>0.28999999999999998</v>
      </c>
      <c r="AF5" s="190">
        <v>0.24299999999999999</v>
      </c>
      <c r="AG5" s="194">
        <v>83.480999999999995</v>
      </c>
    </row>
    <row r="6" spans="1:33" ht="124.8" x14ac:dyDescent="0.3">
      <c r="A6" s="285"/>
      <c r="B6" s="285"/>
      <c r="C6" s="286" t="s">
        <v>2786</v>
      </c>
      <c r="D6" s="286" t="s">
        <v>129</v>
      </c>
      <c r="E6" s="286" t="s">
        <v>2318</v>
      </c>
      <c r="F6" s="286" t="s">
        <v>2661</v>
      </c>
      <c r="G6" s="286" t="s">
        <v>2545</v>
      </c>
      <c r="H6" s="287">
        <v>115000</v>
      </c>
      <c r="I6" s="288">
        <v>43953</v>
      </c>
      <c r="J6" s="285" t="s">
        <v>25</v>
      </c>
      <c r="K6" s="286" t="s">
        <v>2787</v>
      </c>
      <c r="L6" s="285" t="s">
        <v>2788</v>
      </c>
      <c r="M6" s="286" t="s">
        <v>2789</v>
      </c>
      <c r="N6" s="286"/>
      <c r="O6" s="286" t="s">
        <v>2790</v>
      </c>
      <c r="P6" s="286"/>
      <c r="Q6" s="286"/>
      <c r="R6" s="286" t="s">
        <v>2783</v>
      </c>
      <c r="S6" s="286" t="s">
        <v>2791</v>
      </c>
      <c r="T6" s="286" t="s">
        <v>2792</v>
      </c>
      <c r="U6" s="286"/>
      <c r="V6" s="288">
        <v>44111</v>
      </c>
      <c r="W6" s="192">
        <v>36920</v>
      </c>
      <c r="X6" s="190">
        <v>615.33299999999997</v>
      </c>
      <c r="Y6" s="192">
        <v>12.6</v>
      </c>
      <c r="Z6" s="190">
        <v>1.0049999999999999</v>
      </c>
      <c r="AA6" s="192">
        <v>1146</v>
      </c>
      <c r="AB6" s="193">
        <v>241</v>
      </c>
      <c r="AC6" s="190">
        <v>6.34</v>
      </c>
      <c r="AD6" s="194">
        <v>97.540999999999997</v>
      </c>
      <c r="AE6" s="192">
        <v>0.42</v>
      </c>
      <c r="AF6" s="190">
        <v>0.41</v>
      </c>
      <c r="AG6" s="194">
        <v>97.131</v>
      </c>
    </row>
    <row r="7" spans="1:33" ht="28.8" x14ac:dyDescent="0.3">
      <c r="A7" s="285" t="s">
        <v>1170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</row>
    <row r="8" spans="1:33" ht="187.2" x14ac:dyDescent="0.3">
      <c r="A8" s="285"/>
      <c r="B8" s="285"/>
      <c r="C8" s="286" t="s">
        <v>2585</v>
      </c>
      <c r="D8" s="286" t="s">
        <v>577</v>
      </c>
      <c r="E8" s="286" t="s">
        <v>2793</v>
      </c>
      <c r="F8" s="286" t="s">
        <v>2311</v>
      </c>
      <c r="G8" s="286" t="s">
        <v>2794</v>
      </c>
      <c r="H8" s="287">
        <v>140000</v>
      </c>
      <c r="I8" s="288">
        <v>43954</v>
      </c>
      <c r="J8" t="s">
        <v>2795</v>
      </c>
      <c r="K8" s="286" t="s">
        <v>2796</v>
      </c>
      <c r="L8" s="286" t="s">
        <v>2797</v>
      </c>
      <c r="M8" s="286" t="s">
        <v>32</v>
      </c>
      <c r="N8" s="285" t="s">
        <v>2798</v>
      </c>
      <c r="O8" s="286"/>
      <c r="P8" s="286" t="s">
        <v>2799</v>
      </c>
      <c r="Q8" s="286" t="s">
        <v>2800</v>
      </c>
      <c r="R8" s="285"/>
      <c r="S8" s="286" t="s">
        <v>2801</v>
      </c>
      <c r="T8" s="286" t="s">
        <v>2802</v>
      </c>
      <c r="U8" s="286"/>
      <c r="V8" s="288">
        <v>44123</v>
      </c>
      <c r="W8" s="312">
        <v>24020</v>
      </c>
      <c r="X8" s="313">
        <v>400.33300000000003</v>
      </c>
      <c r="Y8" s="312">
        <v>15.1</v>
      </c>
      <c r="Z8" s="313">
        <v>0.97599999999999998</v>
      </c>
      <c r="AA8" s="312">
        <v>340</v>
      </c>
      <c r="AB8" s="314">
        <v>675</v>
      </c>
      <c r="AC8" s="313">
        <v>5.2690000000000001</v>
      </c>
      <c r="AD8" s="315">
        <v>74.155000000000001</v>
      </c>
      <c r="AE8" s="312">
        <v>1</v>
      </c>
      <c r="AF8" s="313">
        <v>0.74199999999999999</v>
      </c>
      <c r="AG8" s="315">
        <v>73.412999999999997</v>
      </c>
    </row>
    <row r="9" spans="1:33" ht="187.2" x14ac:dyDescent="0.3">
      <c r="A9" s="285"/>
      <c r="B9" s="285"/>
      <c r="C9" s="285" t="s">
        <v>2569</v>
      </c>
      <c r="D9" s="285" t="s">
        <v>577</v>
      </c>
      <c r="E9" s="285" t="s">
        <v>2301</v>
      </c>
      <c r="F9" s="286" t="s">
        <v>2803</v>
      </c>
      <c r="G9" s="286" t="s">
        <v>2393</v>
      </c>
      <c r="H9" s="285">
        <v>140000</v>
      </c>
      <c r="I9" s="288">
        <v>43930</v>
      </c>
      <c r="J9" s="286" t="s">
        <v>2804</v>
      </c>
      <c r="K9" s="286" t="s">
        <v>59</v>
      </c>
      <c r="L9" s="286" t="s">
        <v>2805</v>
      </c>
      <c r="M9" s="285" t="s">
        <v>32</v>
      </c>
      <c r="N9" s="285"/>
      <c r="O9" s="286"/>
      <c r="P9" s="286" t="s">
        <v>2806</v>
      </c>
      <c r="Q9" s="286" t="s">
        <v>2807</v>
      </c>
      <c r="R9" s="286"/>
      <c r="S9" s="286" t="s">
        <v>2808</v>
      </c>
      <c r="T9" s="286" t="s">
        <v>1487</v>
      </c>
      <c r="U9" s="286" t="s">
        <v>2809</v>
      </c>
      <c r="V9" s="288">
        <v>44120</v>
      </c>
      <c r="W9" s="312">
        <v>36120</v>
      </c>
      <c r="X9" s="313">
        <v>602</v>
      </c>
      <c r="Y9" s="312">
        <v>13.4</v>
      </c>
      <c r="Z9" s="313">
        <v>0.995</v>
      </c>
      <c r="AA9" s="312">
        <v>678</v>
      </c>
      <c r="AB9" s="314">
        <v>400</v>
      </c>
      <c r="AC9" s="313">
        <v>6.226</v>
      </c>
      <c r="AD9" s="315">
        <v>96.207999999999998</v>
      </c>
      <c r="AE9" s="312">
        <v>0.8</v>
      </c>
      <c r="AF9" s="313">
        <v>0.77</v>
      </c>
      <c r="AG9" s="315">
        <v>95.438000000000002</v>
      </c>
    </row>
    <row r="10" spans="1:33" ht="144" x14ac:dyDescent="0.3">
      <c r="A10" s="285"/>
      <c r="B10" s="285"/>
      <c r="C10" s="285" t="s">
        <v>2810</v>
      </c>
      <c r="D10" s="285" t="s">
        <v>577</v>
      </c>
      <c r="E10" s="285" t="s">
        <v>2811</v>
      </c>
      <c r="F10" s="286" t="s">
        <v>2803</v>
      </c>
      <c r="G10" s="286" t="s">
        <v>2393</v>
      </c>
      <c r="H10" s="285">
        <v>140000</v>
      </c>
      <c r="I10" s="288">
        <v>43930</v>
      </c>
      <c r="J10" s="286" t="s">
        <v>2812</v>
      </c>
      <c r="K10" s="286" t="s">
        <v>59</v>
      </c>
      <c r="L10" s="286" t="s">
        <v>2813</v>
      </c>
      <c r="M10" s="285" t="s">
        <v>32</v>
      </c>
      <c r="N10" s="285"/>
      <c r="O10" s="285"/>
      <c r="P10" s="285" t="s">
        <v>2806</v>
      </c>
      <c r="Q10" s="285" t="s">
        <v>2814</v>
      </c>
      <c r="R10" s="285"/>
      <c r="S10" s="285" t="s">
        <v>2808</v>
      </c>
      <c r="T10" s="286" t="s">
        <v>1487</v>
      </c>
      <c r="U10" s="285" t="s">
        <v>2809</v>
      </c>
      <c r="V10" s="288">
        <v>44106</v>
      </c>
      <c r="W10" s="192">
        <v>33260</v>
      </c>
      <c r="X10" s="190">
        <v>554.33299999999997</v>
      </c>
      <c r="Y10" s="192">
        <v>12.2</v>
      </c>
      <c r="Z10" s="190">
        <v>1.0089999999999999</v>
      </c>
      <c r="AA10" s="192">
        <v>500</v>
      </c>
      <c r="AB10" s="193">
        <v>465</v>
      </c>
      <c r="AC10" s="190">
        <v>5.3369999999999997</v>
      </c>
      <c r="AD10" s="194">
        <v>104.801</v>
      </c>
      <c r="AE10" s="192">
        <v>0.7</v>
      </c>
      <c r="AF10" s="190">
        <v>0.73399999999999999</v>
      </c>
      <c r="AG10" s="194">
        <v>104.06699999999999</v>
      </c>
    </row>
    <row r="11" spans="1:33" ht="72" x14ac:dyDescent="0.3">
      <c r="A11" s="293"/>
      <c r="B11" s="294"/>
      <c r="C11" s="293" t="s">
        <v>2815</v>
      </c>
      <c r="D11" s="294" t="s">
        <v>43</v>
      </c>
      <c r="E11" s="293" t="s">
        <v>2811</v>
      </c>
      <c r="F11" s="295" t="s">
        <v>2803</v>
      </c>
      <c r="G11" s="294" t="s">
        <v>2545</v>
      </c>
      <c r="H11" s="296">
        <v>128638</v>
      </c>
      <c r="I11" s="297">
        <v>43930</v>
      </c>
      <c r="J11" s="294" t="s">
        <v>1769</v>
      </c>
      <c r="K11" s="294" t="s">
        <v>2816</v>
      </c>
      <c r="L11" s="298" t="s">
        <v>2817</v>
      </c>
      <c r="M11" s="298" t="s">
        <v>32</v>
      </c>
      <c r="N11" s="298"/>
      <c r="O11" s="298" t="s">
        <v>2818</v>
      </c>
      <c r="P11" s="298"/>
      <c r="Q11" s="298" t="s">
        <v>2819</v>
      </c>
      <c r="R11" s="298" t="s">
        <v>2820</v>
      </c>
      <c r="S11" s="298" t="s">
        <v>2821</v>
      </c>
      <c r="T11" s="298" t="s">
        <v>2822</v>
      </c>
      <c r="U11" s="298"/>
      <c r="V11" s="300" t="s">
        <v>2823</v>
      </c>
      <c r="W11" s="192">
        <v>28920</v>
      </c>
      <c r="X11" s="190">
        <v>482</v>
      </c>
      <c r="Y11" s="192">
        <v>13</v>
      </c>
      <c r="Z11" s="190">
        <v>1</v>
      </c>
      <c r="AA11" s="192">
        <v>486</v>
      </c>
      <c r="AB11" s="193">
        <v>501</v>
      </c>
      <c r="AC11" s="190">
        <v>5.59</v>
      </c>
      <c r="AD11" s="194">
        <v>86.224999999999994</v>
      </c>
      <c r="AE11" s="192">
        <v>0.3</v>
      </c>
      <c r="AF11" s="190">
        <v>0.25900000000000001</v>
      </c>
      <c r="AG11" s="194">
        <v>85.965999999999994</v>
      </c>
    </row>
    <row r="12" spans="1:33" ht="93.6" x14ac:dyDescent="0.3">
      <c r="A12" s="285"/>
      <c r="B12" s="285"/>
      <c r="C12" s="286" t="s">
        <v>2824</v>
      </c>
      <c r="D12" s="286" t="s">
        <v>129</v>
      </c>
      <c r="E12" s="286" t="s">
        <v>2825</v>
      </c>
      <c r="F12" s="286" t="s">
        <v>2311</v>
      </c>
      <c r="G12" s="286" t="s">
        <v>2393</v>
      </c>
      <c r="H12" s="285">
        <v>140000</v>
      </c>
      <c r="I12" s="288">
        <v>43972</v>
      </c>
      <c r="J12" s="286" t="s">
        <v>2571</v>
      </c>
      <c r="K12" s="286" t="s">
        <v>2826</v>
      </c>
      <c r="L12" s="286" t="s">
        <v>2827</v>
      </c>
      <c r="M12" s="286" t="s">
        <v>32</v>
      </c>
      <c r="N12" s="285"/>
      <c r="O12" s="285"/>
      <c r="P12" s="286" t="s">
        <v>2828</v>
      </c>
      <c r="Q12" s="286" t="s">
        <v>2829</v>
      </c>
      <c r="R12" s="286"/>
      <c r="S12" s="286" t="s">
        <v>2830</v>
      </c>
      <c r="T12" s="286" t="s">
        <v>2831</v>
      </c>
      <c r="U12" s="285"/>
      <c r="V12" s="288">
        <v>44111</v>
      </c>
      <c r="W12" s="192">
        <v>20760</v>
      </c>
      <c r="X12" s="190">
        <v>346</v>
      </c>
      <c r="Y12" s="192">
        <v>11.7</v>
      </c>
      <c r="Z12" s="190">
        <v>1.0149999999999999</v>
      </c>
      <c r="AA12" s="192">
        <v>509</v>
      </c>
      <c r="AB12" s="193">
        <v>465</v>
      </c>
      <c r="AC12" s="190">
        <v>5.4340000000000002</v>
      </c>
      <c r="AD12" s="194">
        <v>64.628</v>
      </c>
      <c r="AE12" s="192">
        <v>0.4</v>
      </c>
      <c r="AF12" s="190">
        <v>0.25900000000000001</v>
      </c>
      <c r="AG12" s="194">
        <v>64.369</v>
      </c>
    </row>
    <row r="13" spans="1:33" ht="93.6" x14ac:dyDescent="0.3">
      <c r="A13" s="285"/>
      <c r="B13" s="285"/>
      <c r="C13" s="286" t="s">
        <v>2832</v>
      </c>
      <c r="D13" s="286" t="s">
        <v>129</v>
      </c>
      <c r="E13" s="286" t="s">
        <v>2833</v>
      </c>
      <c r="F13" s="286" t="s">
        <v>2834</v>
      </c>
      <c r="G13" s="286" t="s">
        <v>2393</v>
      </c>
      <c r="H13" s="285"/>
      <c r="I13" s="288">
        <v>43969</v>
      </c>
      <c r="J13" s="286" t="s">
        <v>2835</v>
      </c>
      <c r="K13" s="286" t="s">
        <v>2836</v>
      </c>
      <c r="L13" s="286"/>
      <c r="M13" s="286"/>
      <c r="N13" s="285"/>
      <c r="O13" s="286"/>
      <c r="P13" s="286" t="s">
        <v>2828</v>
      </c>
      <c r="Q13" s="286" t="s">
        <v>2837</v>
      </c>
      <c r="R13" s="286"/>
      <c r="S13" s="286" t="s">
        <v>2838</v>
      </c>
      <c r="T13" s="286" t="s">
        <v>2839</v>
      </c>
      <c r="U13" s="285"/>
      <c r="V13" s="288">
        <v>44118</v>
      </c>
      <c r="W13" s="192">
        <v>24640</v>
      </c>
      <c r="X13" s="190">
        <v>410.66699999999997</v>
      </c>
      <c r="Y13" s="191">
        <v>13.2</v>
      </c>
      <c r="Z13" s="190">
        <v>0.998</v>
      </c>
      <c r="AA13" s="192">
        <v>1546</v>
      </c>
      <c r="AB13" s="193">
        <v>150</v>
      </c>
      <c r="AC13" s="190">
        <v>5.3239999999999998</v>
      </c>
      <c r="AD13" s="194">
        <v>76.980999999999995</v>
      </c>
      <c r="AE13" s="191">
        <v>0.16</v>
      </c>
      <c r="AF13" s="190">
        <v>0.123</v>
      </c>
      <c r="AG13" s="194">
        <v>76.858000000000004</v>
      </c>
    </row>
    <row r="14" spans="1:33" ht="93.6" x14ac:dyDescent="0.3">
      <c r="A14" s="285"/>
      <c r="B14" s="285"/>
      <c r="C14" s="286" t="s">
        <v>2840</v>
      </c>
      <c r="D14" s="286" t="s">
        <v>129</v>
      </c>
      <c r="E14" s="286" t="s">
        <v>2841</v>
      </c>
      <c r="F14" s="286" t="s">
        <v>2803</v>
      </c>
      <c r="G14" s="286" t="s">
        <v>2302</v>
      </c>
      <c r="H14" s="285"/>
      <c r="I14" s="288">
        <v>43971</v>
      </c>
      <c r="J14" s="286" t="s">
        <v>2842</v>
      </c>
      <c r="K14" s="286" t="s">
        <v>2843</v>
      </c>
      <c r="L14" s="286"/>
      <c r="M14" s="286"/>
      <c r="N14" s="285"/>
      <c r="O14" s="286"/>
      <c r="P14" s="286" t="s">
        <v>2828</v>
      </c>
      <c r="Q14" s="286" t="s">
        <v>2844</v>
      </c>
      <c r="R14" s="286"/>
      <c r="S14" s="286" t="s">
        <v>2830</v>
      </c>
      <c r="T14" s="286" t="s">
        <v>2845</v>
      </c>
      <c r="U14" s="285"/>
      <c r="V14" s="288">
        <v>44111</v>
      </c>
      <c r="W14" s="192">
        <v>21660</v>
      </c>
      <c r="X14" s="190">
        <v>361</v>
      </c>
      <c r="Y14" s="192">
        <v>10.7</v>
      </c>
      <c r="Z14" s="190">
        <v>1.026</v>
      </c>
      <c r="AA14" s="192">
        <v>1066</v>
      </c>
      <c r="AB14" s="193">
        <v>250</v>
      </c>
      <c r="AC14" s="190">
        <v>6.1180000000000003</v>
      </c>
      <c r="AD14" s="194">
        <v>60.54</v>
      </c>
      <c r="AE14" s="192">
        <v>1</v>
      </c>
      <c r="AF14" s="190">
        <v>0.60499999999999998</v>
      </c>
      <c r="AG14" s="194">
        <v>59.935000000000002</v>
      </c>
    </row>
    <row r="15" spans="1:33" ht="109.2" x14ac:dyDescent="0.3">
      <c r="A15" s="285"/>
      <c r="B15" s="285"/>
      <c r="C15" s="286" t="s">
        <v>2786</v>
      </c>
      <c r="D15" s="286" t="s">
        <v>129</v>
      </c>
      <c r="E15" s="286" t="s">
        <v>2387</v>
      </c>
      <c r="F15" s="286" t="s">
        <v>2803</v>
      </c>
      <c r="G15" s="286" t="s">
        <v>2545</v>
      </c>
      <c r="H15" s="285">
        <v>115000</v>
      </c>
      <c r="I15" s="288">
        <v>43953</v>
      </c>
      <c r="J15" s="286" t="s">
        <v>1214</v>
      </c>
      <c r="K15" s="286" t="s">
        <v>2846</v>
      </c>
      <c r="L15" s="286" t="s">
        <v>2847</v>
      </c>
      <c r="M15" s="286" t="s">
        <v>2789</v>
      </c>
      <c r="N15" s="285"/>
      <c r="O15" s="286" t="s">
        <v>2848</v>
      </c>
      <c r="P15" s="286" t="s">
        <v>2849</v>
      </c>
      <c r="Q15" s="286"/>
      <c r="R15" s="316" t="s">
        <v>2850</v>
      </c>
      <c r="S15" s="286" t="s">
        <v>2784</v>
      </c>
      <c r="T15" s="286" t="s">
        <v>2851</v>
      </c>
      <c r="U15" s="285"/>
      <c r="V15" s="288">
        <v>44111</v>
      </c>
      <c r="W15" s="192">
        <v>36920</v>
      </c>
      <c r="X15" s="190">
        <v>615.33299999999997</v>
      </c>
      <c r="Y15" s="192">
        <v>12.6</v>
      </c>
      <c r="Z15" s="190">
        <v>1.0049999999999999</v>
      </c>
      <c r="AA15" s="192">
        <v>1146</v>
      </c>
      <c r="AB15" s="193">
        <v>241</v>
      </c>
      <c r="AC15" s="190">
        <v>6.34</v>
      </c>
      <c r="AD15" s="194">
        <v>97.540999999999997</v>
      </c>
      <c r="AE15" s="192">
        <v>0.42</v>
      </c>
      <c r="AF15" s="190">
        <v>0.41</v>
      </c>
      <c r="AG15" s="194">
        <v>97.131</v>
      </c>
    </row>
    <row r="16" spans="1:33" ht="72" x14ac:dyDescent="0.3">
      <c r="A16" s="285"/>
      <c r="B16" s="285"/>
      <c r="C16" s="286" t="s">
        <v>2778</v>
      </c>
      <c r="D16" s="286" t="s">
        <v>129</v>
      </c>
      <c r="E16" s="286" t="s">
        <v>2852</v>
      </c>
      <c r="F16" s="286" t="s">
        <v>2803</v>
      </c>
      <c r="G16" s="286" t="s">
        <v>2545</v>
      </c>
      <c r="H16" s="285">
        <v>116000</v>
      </c>
      <c r="I16" s="288">
        <v>43976</v>
      </c>
      <c r="J16" s="286" t="s">
        <v>1214</v>
      </c>
      <c r="K16" s="286" t="s">
        <v>2853</v>
      </c>
      <c r="L16" s="286" t="s">
        <v>2854</v>
      </c>
      <c r="M16" s="285" t="s">
        <v>1606</v>
      </c>
      <c r="N16" s="285"/>
      <c r="O16" s="285" t="s">
        <v>2855</v>
      </c>
      <c r="P16" s="285" t="s">
        <v>2438</v>
      </c>
      <c r="Q16" s="285"/>
      <c r="R16" s="285" t="s">
        <v>2850</v>
      </c>
      <c r="S16" s="285" t="s">
        <v>2856</v>
      </c>
      <c r="T16" s="317" t="s">
        <v>2857</v>
      </c>
      <c r="U16" s="285"/>
      <c r="V16" s="288">
        <v>44120</v>
      </c>
      <c r="W16" s="192">
        <v>32440</v>
      </c>
      <c r="X16" s="190">
        <v>540.66700000000003</v>
      </c>
      <c r="Y16" s="192">
        <v>13.5</v>
      </c>
      <c r="Z16" s="190">
        <v>0.99399999999999999</v>
      </c>
      <c r="AA16" s="192">
        <v>1200</v>
      </c>
      <c r="AB16" s="193">
        <v>233</v>
      </c>
      <c r="AC16" s="190">
        <v>6.4189999999999996</v>
      </c>
      <c r="AD16" s="194">
        <v>83.724000000000004</v>
      </c>
      <c r="AE16" s="192">
        <v>0.28999999999999998</v>
      </c>
      <c r="AF16" s="190">
        <v>0.24299999999999999</v>
      </c>
      <c r="AG16" s="194">
        <v>83.480999999999995</v>
      </c>
    </row>
    <row r="17" spans="1:33" ht="115.2" x14ac:dyDescent="0.3">
      <c r="A17" s="285"/>
      <c r="B17" s="285"/>
      <c r="C17" s="286" t="s">
        <v>1994</v>
      </c>
      <c r="D17" s="286" t="s">
        <v>129</v>
      </c>
      <c r="E17" s="286" t="s">
        <v>2858</v>
      </c>
      <c r="F17" s="286" t="s">
        <v>2803</v>
      </c>
      <c r="G17" s="286" t="s">
        <v>2545</v>
      </c>
      <c r="H17" s="285">
        <v>130000</v>
      </c>
      <c r="I17" s="288">
        <v>43984</v>
      </c>
      <c r="J17" s="286" t="s">
        <v>2859</v>
      </c>
      <c r="K17" s="286" t="s">
        <v>2860</v>
      </c>
      <c r="L17" s="286" t="s">
        <v>2861</v>
      </c>
      <c r="M17" s="285" t="s">
        <v>1606</v>
      </c>
      <c r="N17" s="285" t="s">
        <v>2862</v>
      </c>
      <c r="O17" s="285" t="s">
        <v>2863</v>
      </c>
      <c r="P17" s="285" t="s">
        <v>2864</v>
      </c>
      <c r="Q17" s="285"/>
      <c r="R17" s="285"/>
      <c r="S17" s="285" t="s">
        <v>2865</v>
      </c>
      <c r="T17" s="317" t="s">
        <v>2866</v>
      </c>
      <c r="U17" s="285"/>
      <c r="V17" s="288">
        <v>44144</v>
      </c>
      <c r="W17" s="192">
        <v>29140</v>
      </c>
      <c r="X17" s="190">
        <v>485.66699999999997</v>
      </c>
      <c r="Y17" s="192">
        <v>14.5</v>
      </c>
      <c r="Z17" s="190">
        <v>0.98299999999999998</v>
      </c>
      <c r="AA17" s="192">
        <v>600</v>
      </c>
      <c r="AB17" s="193">
        <v>418</v>
      </c>
      <c r="AC17" s="190">
        <v>5.758</v>
      </c>
      <c r="AD17" s="194">
        <v>82.912999999999997</v>
      </c>
      <c r="AE17" s="192">
        <v>0.72</v>
      </c>
      <c r="AF17" s="190">
        <v>0.59699999999999998</v>
      </c>
      <c r="AG17" s="194">
        <v>82.316000000000003</v>
      </c>
    </row>
    <row r="18" spans="1:33" ht="115.2" x14ac:dyDescent="0.3">
      <c r="A18" s="285"/>
      <c r="B18" s="285"/>
      <c r="C18" s="286" t="s">
        <v>1985</v>
      </c>
      <c r="D18" s="286" t="s">
        <v>129</v>
      </c>
      <c r="E18" s="286" t="s">
        <v>2852</v>
      </c>
      <c r="F18" s="286" t="s">
        <v>2311</v>
      </c>
      <c r="G18" s="286" t="s">
        <v>2545</v>
      </c>
      <c r="H18" s="285">
        <v>13000</v>
      </c>
      <c r="I18" s="288">
        <v>43984</v>
      </c>
      <c r="J18" s="286" t="s">
        <v>2859</v>
      </c>
      <c r="K18" s="286" t="s">
        <v>2867</v>
      </c>
      <c r="L18" s="286" t="s">
        <v>2861</v>
      </c>
      <c r="M18" s="285" t="s">
        <v>1606</v>
      </c>
      <c r="N18" s="285" t="s">
        <v>2868</v>
      </c>
      <c r="O18" s="285"/>
      <c r="P18" s="285" t="s">
        <v>2869</v>
      </c>
      <c r="Q18" s="285" t="s">
        <v>2870</v>
      </c>
      <c r="R18" s="285"/>
      <c r="S18" s="285" t="s">
        <v>2865</v>
      </c>
      <c r="T18" s="317" t="s">
        <v>2871</v>
      </c>
      <c r="U18" s="285"/>
      <c r="V18" s="288">
        <v>44144</v>
      </c>
      <c r="W18" s="192">
        <v>30520</v>
      </c>
      <c r="X18" s="190">
        <v>508.66699999999997</v>
      </c>
      <c r="Y18" s="192">
        <v>14.1</v>
      </c>
      <c r="Z18" s="190">
        <v>0.98699999999999999</v>
      </c>
      <c r="AA18" s="192">
        <v>600</v>
      </c>
      <c r="AB18" s="193">
        <v>418</v>
      </c>
      <c r="AC18" s="190">
        <v>5.758</v>
      </c>
      <c r="AD18" s="194">
        <v>87.191999999999993</v>
      </c>
      <c r="AE18" s="192">
        <v>0.5</v>
      </c>
      <c r="AF18" s="190">
        <v>0.436</v>
      </c>
      <c r="AG18" s="194">
        <v>86.756</v>
      </c>
    </row>
    <row r="19" spans="1:33" x14ac:dyDescent="0.3">
      <c r="A19" s="285"/>
      <c r="B19" s="285"/>
      <c r="C19" s="286"/>
      <c r="D19" s="286"/>
      <c r="E19" s="286"/>
      <c r="F19" s="286"/>
      <c r="G19" s="286"/>
      <c r="H19" s="285"/>
      <c r="I19" s="288"/>
      <c r="J19" s="286"/>
      <c r="K19" s="286"/>
      <c r="L19" s="286"/>
      <c r="M19" s="285"/>
      <c r="N19" s="285"/>
      <c r="O19" s="285"/>
      <c r="P19" s="285"/>
      <c r="Q19" s="285"/>
      <c r="R19" s="285"/>
      <c r="S19" s="285"/>
      <c r="T19" s="317"/>
      <c r="U19" s="285"/>
      <c r="V19" s="288"/>
      <c r="W19" s="197"/>
      <c r="X19" s="201"/>
      <c r="Y19" s="197"/>
      <c r="Z19" s="201"/>
      <c r="AA19" s="197"/>
      <c r="AB19" s="202"/>
      <c r="AC19" s="201"/>
      <c r="AD19" s="203"/>
      <c r="AE19" s="197"/>
      <c r="AF19" s="201"/>
      <c r="AG19" s="203"/>
    </row>
    <row r="20" spans="1:33" ht="43.2" x14ac:dyDescent="0.3">
      <c r="A20" s="285" t="s">
        <v>1286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</row>
    <row r="21" spans="1:33" ht="230.4" x14ac:dyDescent="0.3">
      <c r="A21" s="285"/>
      <c r="B21" s="285"/>
      <c r="C21" s="286" t="s">
        <v>2872</v>
      </c>
      <c r="D21" s="286" t="s">
        <v>152</v>
      </c>
      <c r="E21" s="286" t="s">
        <v>2873</v>
      </c>
      <c r="F21" s="286" t="s">
        <v>2874</v>
      </c>
      <c r="G21" s="286" t="s">
        <v>2875</v>
      </c>
      <c r="H21" s="285">
        <v>140000</v>
      </c>
      <c r="I21" s="288">
        <v>43928</v>
      </c>
      <c r="J21" s="286" t="s">
        <v>2876</v>
      </c>
      <c r="K21" s="286" t="s">
        <v>2877</v>
      </c>
      <c r="L21" s="286" t="s">
        <v>2878</v>
      </c>
      <c r="M21" s="286" t="s">
        <v>32</v>
      </c>
      <c r="N21" s="285" t="s">
        <v>2879</v>
      </c>
      <c r="O21" s="286"/>
      <c r="P21" s="286" t="s">
        <v>2880</v>
      </c>
      <c r="Q21" s="286" t="s">
        <v>2881</v>
      </c>
      <c r="R21" s="286"/>
      <c r="S21" s="286" t="s">
        <v>2882</v>
      </c>
      <c r="T21" s="286" t="s">
        <v>1382</v>
      </c>
      <c r="U21" s="286" t="s">
        <v>2883</v>
      </c>
      <c r="V21" s="288">
        <v>44112</v>
      </c>
      <c r="W21" s="192">
        <v>29340</v>
      </c>
      <c r="X21" s="190">
        <v>489</v>
      </c>
      <c r="Y21" s="192">
        <v>14.9</v>
      </c>
      <c r="Z21" s="190">
        <v>0.97799999999999998</v>
      </c>
      <c r="AA21" s="192">
        <v>929</v>
      </c>
      <c r="AB21" s="193">
        <v>240</v>
      </c>
      <c r="AC21" s="190">
        <v>5.1180000000000003</v>
      </c>
      <c r="AD21" s="194">
        <v>93.442999999999998</v>
      </c>
      <c r="AE21" s="192">
        <v>0.68</v>
      </c>
      <c r="AF21" s="190">
        <v>0.63500000000000001</v>
      </c>
      <c r="AG21" s="194">
        <v>92.808000000000007</v>
      </c>
    </row>
    <row r="22" spans="1:33" ht="259.2" x14ac:dyDescent="0.3">
      <c r="A22" s="285"/>
      <c r="B22" s="285"/>
      <c r="C22" s="286" t="s">
        <v>2884</v>
      </c>
      <c r="D22" s="286" t="s">
        <v>152</v>
      </c>
      <c r="E22" s="286" t="s">
        <v>2318</v>
      </c>
      <c r="F22" s="286" t="s">
        <v>2803</v>
      </c>
      <c r="G22" s="286" t="s">
        <v>2545</v>
      </c>
      <c r="H22" s="285">
        <v>140000</v>
      </c>
      <c r="I22" s="288">
        <v>43929</v>
      </c>
      <c r="J22" s="286" t="s">
        <v>2885</v>
      </c>
      <c r="K22" s="286" t="s">
        <v>2886</v>
      </c>
      <c r="L22" s="286" t="s">
        <v>2887</v>
      </c>
      <c r="M22" s="286" t="s">
        <v>32</v>
      </c>
      <c r="N22" s="285" t="s">
        <v>2888</v>
      </c>
      <c r="O22" s="286"/>
      <c r="P22" s="286" t="s">
        <v>2889</v>
      </c>
      <c r="Q22" s="286" t="s">
        <v>2890</v>
      </c>
      <c r="R22" s="286" t="s">
        <v>2891</v>
      </c>
      <c r="S22" s="286" t="s">
        <v>2892</v>
      </c>
      <c r="T22" s="286" t="s">
        <v>1382</v>
      </c>
      <c r="U22" s="286" t="s">
        <v>2893</v>
      </c>
      <c r="V22" s="288">
        <v>44104</v>
      </c>
      <c r="W22" s="192">
        <v>29200</v>
      </c>
      <c r="X22" s="190">
        <v>486.66699999999997</v>
      </c>
      <c r="Y22" s="192">
        <v>13.9</v>
      </c>
      <c r="Z22" s="190">
        <v>0.99</v>
      </c>
      <c r="AA22" s="192">
        <v>1140</v>
      </c>
      <c r="AB22" s="193">
        <v>195</v>
      </c>
      <c r="AC22" s="190">
        <v>5.1029999999999998</v>
      </c>
      <c r="AD22" s="194">
        <v>94.415000000000006</v>
      </c>
      <c r="AE22" s="192">
        <v>1</v>
      </c>
      <c r="AF22" s="190">
        <v>0.94399999999999995</v>
      </c>
      <c r="AG22" s="194">
        <v>93.471000000000004</v>
      </c>
    </row>
    <row r="23" spans="1:33" ht="78" x14ac:dyDescent="0.3">
      <c r="A23" s="285"/>
      <c r="B23" s="285"/>
      <c r="C23" s="286" t="s">
        <v>212</v>
      </c>
      <c r="D23" s="286" t="s">
        <v>41</v>
      </c>
      <c r="E23" s="286" t="s">
        <v>2894</v>
      </c>
      <c r="F23" s="286" t="s">
        <v>2622</v>
      </c>
      <c r="G23" s="286" t="s">
        <v>2424</v>
      </c>
      <c r="H23" s="285">
        <v>150000</v>
      </c>
      <c r="I23" s="288">
        <v>43964</v>
      </c>
      <c r="J23" s="286" t="s">
        <v>1887</v>
      </c>
      <c r="K23" s="286"/>
      <c r="L23" s="286" t="s">
        <v>2895</v>
      </c>
      <c r="M23" s="286" t="s">
        <v>779</v>
      </c>
      <c r="N23" s="285" t="s">
        <v>1254</v>
      </c>
      <c r="O23" s="286" t="s">
        <v>2896</v>
      </c>
      <c r="P23" s="286" t="s">
        <v>2897</v>
      </c>
      <c r="Q23" s="285" t="s">
        <v>2898</v>
      </c>
      <c r="R23" s="286" t="s">
        <v>2899</v>
      </c>
      <c r="S23" s="286"/>
      <c r="T23" s="286" t="s">
        <v>2900</v>
      </c>
      <c r="U23" s="286"/>
      <c r="V23" s="288">
        <v>44110</v>
      </c>
      <c r="W23" s="192">
        <v>21020</v>
      </c>
      <c r="X23" s="190">
        <v>350.33300000000003</v>
      </c>
      <c r="Y23" s="192">
        <v>12.1</v>
      </c>
      <c r="Z23" s="190">
        <v>1.01</v>
      </c>
      <c r="AA23" s="192">
        <v>483</v>
      </c>
      <c r="AB23" s="193">
        <v>504</v>
      </c>
      <c r="AC23" s="190">
        <v>5.5880000000000001</v>
      </c>
      <c r="AD23" s="194">
        <v>63.320999999999998</v>
      </c>
      <c r="AE23" s="192">
        <v>0.3</v>
      </c>
      <c r="AF23" s="190">
        <v>0.19</v>
      </c>
      <c r="AG23" s="194">
        <v>63.131</v>
      </c>
    </row>
    <row r="24" spans="1:33" x14ac:dyDescent="0.3">
      <c r="A24" s="285"/>
      <c r="B24" s="285"/>
      <c r="C24" s="286"/>
      <c r="D24" s="286"/>
      <c r="E24" s="286"/>
      <c r="F24" s="286"/>
      <c r="G24" s="286"/>
      <c r="H24" s="286"/>
      <c r="I24" s="288"/>
      <c r="J24" s="286"/>
      <c r="K24" s="286"/>
      <c r="L24" s="286"/>
      <c r="M24" s="286"/>
      <c r="N24" s="285"/>
      <c r="O24" s="286"/>
      <c r="P24" s="286"/>
      <c r="Q24" s="286"/>
      <c r="R24" s="286"/>
      <c r="S24" s="286"/>
      <c r="T24" s="286"/>
      <c r="U24" s="286"/>
      <c r="V24" s="288"/>
      <c r="W24" s="318"/>
      <c r="X24" s="319"/>
      <c r="Y24" s="318"/>
      <c r="Z24" s="319"/>
      <c r="AA24" s="318"/>
      <c r="AB24" s="320"/>
      <c r="AC24" s="319"/>
      <c r="AD24" s="321"/>
      <c r="AE24" s="318"/>
      <c r="AF24" s="319"/>
      <c r="AG24" s="321"/>
    </row>
    <row r="25" spans="1:33" x14ac:dyDescent="0.3">
      <c r="A25" s="285"/>
      <c r="B25" s="285"/>
      <c r="C25" s="286"/>
      <c r="D25" s="286"/>
      <c r="E25" s="286"/>
      <c r="F25" s="286"/>
      <c r="G25" s="286"/>
      <c r="H25" s="286"/>
      <c r="I25" s="288"/>
      <c r="J25" s="286"/>
      <c r="K25" s="286"/>
      <c r="L25" s="286"/>
      <c r="M25" s="285"/>
      <c r="N25" s="285"/>
      <c r="O25" s="286"/>
      <c r="P25" s="285"/>
      <c r="Q25" s="286"/>
      <c r="R25" s="285"/>
      <c r="S25" s="286"/>
      <c r="T25" s="286"/>
      <c r="U25" s="286"/>
      <c r="V25" s="288"/>
      <c r="W25" s="318"/>
      <c r="X25" s="319"/>
      <c r="Y25" s="318"/>
      <c r="Z25" s="319"/>
      <c r="AA25" s="318"/>
      <c r="AB25" s="320"/>
      <c r="AC25" s="319"/>
      <c r="AD25" s="321"/>
      <c r="AE25" s="318"/>
      <c r="AF25" s="319"/>
      <c r="AG25" s="321"/>
    </row>
    <row r="26" spans="1:33" x14ac:dyDescent="0.3">
      <c r="A26" s="285"/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318"/>
      <c r="X26" s="319"/>
      <c r="Y26" s="318"/>
      <c r="Z26" s="319"/>
      <c r="AA26" s="318"/>
      <c r="AB26" s="320"/>
      <c r="AC26" s="319"/>
      <c r="AD26" s="321"/>
      <c r="AE26" s="318"/>
      <c r="AF26" s="319"/>
      <c r="AG26" s="321"/>
    </row>
    <row r="27" spans="1:33" x14ac:dyDescent="0.3">
      <c r="A27" s="285"/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318"/>
      <c r="X27" s="319"/>
      <c r="Y27" s="318"/>
      <c r="Z27" s="319"/>
      <c r="AA27" s="318"/>
      <c r="AB27" s="320"/>
      <c r="AC27" s="319"/>
      <c r="AD27" s="321"/>
      <c r="AE27" s="318"/>
      <c r="AF27" s="319"/>
      <c r="AG27" s="321"/>
    </row>
    <row r="28" spans="1:33" ht="43.2" x14ac:dyDescent="0.3">
      <c r="A28" s="285" t="s">
        <v>1815</v>
      </c>
      <c r="B28" s="285"/>
      <c r="C28" s="286"/>
      <c r="D28" s="286"/>
      <c r="E28" s="286"/>
      <c r="F28" s="286"/>
      <c r="G28" s="286"/>
      <c r="H28" s="285"/>
      <c r="I28" s="288"/>
      <c r="J28" s="286"/>
      <c r="K28" s="286"/>
      <c r="L28" s="286"/>
      <c r="M28" s="286"/>
      <c r="N28" s="285"/>
      <c r="O28" s="286"/>
      <c r="P28" s="286"/>
      <c r="Q28" s="286"/>
      <c r="R28" s="286"/>
      <c r="S28" s="286"/>
      <c r="T28" s="286"/>
      <c r="U28" s="285"/>
      <c r="V28" s="288"/>
      <c r="W28" s="318"/>
      <c r="X28" s="319"/>
      <c r="Y28" s="322"/>
      <c r="Z28" s="319"/>
      <c r="AA28" s="318"/>
      <c r="AB28" s="320"/>
      <c r="AC28" s="319"/>
      <c r="AD28" s="321"/>
      <c r="AE28" s="322"/>
      <c r="AF28" s="319"/>
      <c r="AG28" s="321"/>
    </row>
    <row r="29" spans="1:33" ht="124.8" x14ac:dyDescent="0.3">
      <c r="A29" s="285"/>
      <c r="B29" s="285"/>
      <c r="C29" s="286" t="s">
        <v>2465</v>
      </c>
      <c r="D29" s="286" t="s">
        <v>291</v>
      </c>
      <c r="E29" s="286" t="s">
        <v>2764</v>
      </c>
      <c r="F29" s="286" t="s">
        <v>2311</v>
      </c>
      <c r="G29" s="286" t="s">
        <v>2901</v>
      </c>
      <c r="H29" s="285">
        <v>140000</v>
      </c>
      <c r="I29" s="288">
        <v>43953</v>
      </c>
      <c r="J29" s="303" t="s">
        <v>2691</v>
      </c>
      <c r="K29" s="286" t="s">
        <v>2902</v>
      </c>
      <c r="L29" s="286" t="s">
        <v>2903</v>
      </c>
      <c r="M29" s="286" t="s">
        <v>32</v>
      </c>
      <c r="N29" s="286"/>
      <c r="O29" s="286"/>
      <c r="P29" s="286" t="s">
        <v>2904</v>
      </c>
      <c r="Q29" s="286" t="s">
        <v>2905</v>
      </c>
      <c r="R29" s="285"/>
      <c r="S29" s="286"/>
      <c r="T29" s="286" t="s">
        <v>2906</v>
      </c>
      <c r="U29" s="308"/>
      <c r="V29" s="288">
        <v>44090</v>
      </c>
      <c r="W29" s="312">
        <v>30420</v>
      </c>
      <c r="X29" s="313">
        <v>507</v>
      </c>
      <c r="Y29" s="323">
        <v>15.2</v>
      </c>
      <c r="Z29" s="313">
        <v>0.97499999999999998</v>
      </c>
      <c r="AA29" s="312">
        <v>1800</v>
      </c>
      <c r="AB29" s="314">
        <v>140</v>
      </c>
      <c r="AC29" s="313">
        <v>5.7850000000000001</v>
      </c>
      <c r="AD29" s="315">
        <v>85.448999999999998</v>
      </c>
      <c r="AE29" s="323">
        <v>0.7</v>
      </c>
      <c r="AF29" s="313">
        <v>0.59799999999999998</v>
      </c>
      <c r="AG29" s="315">
        <v>84.850999999999999</v>
      </c>
    </row>
    <row r="30" spans="1:33" ht="109.2" x14ac:dyDescent="0.3">
      <c r="A30" s="285"/>
      <c r="B30" s="285"/>
      <c r="C30" s="286" t="s">
        <v>2907</v>
      </c>
      <c r="D30" s="286" t="s">
        <v>291</v>
      </c>
      <c r="E30" s="286" t="s">
        <v>2318</v>
      </c>
      <c r="F30" s="286" t="s">
        <v>2311</v>
      </c>
      <c r="G30" s="286" t="s">
        <v>2908</v>
      </c>
      <c r="H30" s="286">
        <v>130000</v>
      </c>
      <c r="I30" s="288">
        <v>43939</v>
      </c>
      <c r="J30" s="303" t="s">
        <v>2540</v>
      </c>
      <c r="K30" s="286" t="s">
        <v>2909</v>
      </c>
      <c r="L30" s="286" t="s">
        <v>2910</v>
      </c>
      <c r="M30" s="304" t="s">
        <v>32</v>
      </c>
      <c r="N30" s="286"/>
      <c r="O30" s="285"/>
      <c r="P30" s="286" t="s">
        <v>2911</v>
      </c>
      <c r="Q30" s="286" t="s">
        <v>2912</v>
      </c>
      <c r="R30" s="285"/>
      <c r="S30" s="286" t="s">
        <v>2913</v>
      </c>
      <c r="T30" s="286" t="s">
        <v>2914</v>
      </c>
      <c r="U30" s="286"/>
      <c r="V30" s="288">
        <v>44092</v>
      </c>
      <c r="W30" s="312">
        <v>27720</v>
      </c>
      <c r="X30" s="313">
        <v>462</v>
      </c>
      <c r="Y30" s="312">
        <v>13.7</v>
      </c>
      <c r="Z30" s="313">
        <v>0.99199999999999999</v>
      </c>
      <c r="AA30" s="312">
        <v>477</v>
      </c>
      <c r="AB30" s="314">
        <v>480</v>
      </c>
      <c r="AC30" s="313">
        <v>5.2560000000000002</v>
      </c>
      <c r="AD30" s="315">
        <v>87.195999999999998</v>
      </c>
      <c r="AE30" s="312">
        <v>1.5</v>
      </c>
      <c r="AF30" s="313">
        <v>1.3080000000000001</v>
      </c>
      <c r="AG30" s="315">
        <v>85.888000000000005</v>
      </c>
    </row>
    <row r="31" spans="1:33" ht="140.4" x14ac:dyDescent="0.3">
      <c r="A31" s="285"/>
      <c r="B31" s="285"/>
      <c r="C31" s="286" t="s">
        <v>283</v>
      </c>
      <c r="D31" s="286" t="s">
        <v>291</v>
      </c>
      <c r="E31" s="286" t="s">
        <v>2873</v>
      </c>
      <c r="F31" s="286" t="s">
        <v>2874</v>
      </c>
      <c r="G31" s="286" t="s">
        <v>2915</v>
      </c>
      <c r="H31" s="286">
        <v>155000</v>
      </c>
      <c r="I31" s="288">
        <v>43965</v>
      </c>
      <c r="J31" s="286" t="s">
        <v>2916</v>
      </c>
      <c r="K31" s="286" t="s">
        <v>2909</v>
      </c>
      <c r="L31" s="286" t="s">
        <v>2917</v>
      </c>
      <c r="M31" s="285" t="s">
        <v>32</v>
      </c>
      <c r="N31" s="286" t="s">
        <v>2918</v>
      </c>
      <c r="O31" s="285"/>
      <c r="P31" s="286" t="s">
        <v>2919</v>
      </c>
      <c r="Q31" s="286" t="s">
        <v>2920</v>
      </c>
      <c r="R31" s="285"/>
      <c r="S31" s="286" t="s">
        <v>2921</v>
      </c>
      <c r="T31" s="286" t="s">
        <v>352</v>
      </c>
      <c r="U31" s="286"/>
      <c r="V31" s="288">
        <v>44109</v>
      </c>
      <c r="W31" s="192">
        <v>30200</v>
      </c>
      <c r="X31" s="190">
        <v>503.33300000000003</v>
      </c>
      <c r="Y31" s="192">
        <v>14.2</v>
      </c>
      <c r="Z31" s="190">
        <v>0.98599999999999999</v>
      </c>
      <c r="AA31" s="192">
        <v>492</v>
      </c>
      <c r="AB31" s="193">
        <v>558</v>
      </c>
      <c r="AC31" s="190">
        <v>6.3019999999999996</v>
      </c>
      <c r="AD31" s="194">
        <v>78.751000000000005</v>
      </c>
      <c r="AE31" s="192">
        <v>1.9</v>
      </c>
      <c r="AF31" s="190">
        <v>1.496</v>
      </c>
      <c r="AG31" s="194">
        <v>77.254999999999995</v>
      </c>
    </row>
    <row r="32" spans="1:33" ht="124.8" x14ac:dyDescent="0.3">
      <c r="A32" s="285"/>
      <c r="B32" s="285"/>
      <c r="C32" s="286" t="s">
        <v>1001</v>
      </c>
      <c r="D32" s="286" t="s">
        <v>784</v>
      </c>
      <c r="E32" s="286" t="s">
        <v>2922</v>
      </c>
      <c r="F32" s="286" t="s">
        <v>2803</v>
      </c>
      <c r="G32" s="286" t="s">
        <v>2923</v>
      </c>
      <c r="H32" s="286">
        <v>122305</v>
      </c>
      <c r="I32" s="288">
        <v>43927</v>
      </c>
      <c r="J32" s="286" t="s">
        <v>1214</v>
      </c>
      <c r="K32" s="286" t="s">
        <v>2924</v>
      </c>
      <c r="L32" s="285" t="s">
        <v>2925</v>
      </c>
      <c r="M32" s="285" t="s">
        <v>32</v>
      </c>
      <c r="N32" s="285"/>
      <c r="O32" s="285"/>
      <c r="P32" s="286" t="s">
        <v>2926</v>
      </c>
      <c r="Q32" s="285" t="s">
        <v>2927</v>
      </c>
      <c r="R32" s="285"/>
      <c r="S32" s="286" t="s">
        <v>2928</v>
      </c>
      <c r="T32" s="286" t="s">
        <v>2929</v>
      </c>
      <c r="U32" s="286" t="s">
        <v>2930</v>
      </c>
      <c r="V32" s="288">
        <v>44090</v>
      </c>
      <c r="W32" s="192">
        <v>30480</v>
      </c>
      <c r="X32" s="190">
        <v>508</v>
      </c>
      <c r="Y32" s="192">
        <v>15.7</v>
      </c>
      <c r="Z32" s="190">
        <v>0.96899999999999997</v>
      </c>
      <c r="AA32" s="192">
        <v>1265</v>
      </c>
      <c r="AB32" s="193">
        <v>180</v>
      </c>
      <c r="AC32" s="190">
        <v>5.2270000000000003</v>
      </c>
      <c r="AD32" s="194">
        <v>94.174999999999997</v>
      </c>
      <c r="AE32" s="192">
        <v>0.8</v>
      </c>
      <c r="AF32" s="190">
        <v>0.753</v>
      </c>
      <c r="AG32" s="194">
        <v>93.421999999999997</v>
      </c>
    </row>
    <row r="33" spans="1:33" x14ac:dyDescent="0.3">
      <c r="A33" s="285"/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</row>
    <row r="34" spans="1:33" ht="43.2" x14ac:dyDescent="0.3">
      <c r="A34" s="285" t="s">
        <v>1251</v>
      </c>
      <c r="B34" s="285"/>
      <c r="C34" s="286"/>
      <c r="D34" s="286"/>
      <c r="E34" s="286"/>
      <c r="F34" s="286"/>
      <c r="G34" s="286"/>
      <c r="H34" s="285"/>
      <c r="I34" s="288"/>
      <c r="J34" s="286"/>
      <c r="K34" s="286"/>
      <c r="L34" s="286"/>
      <c r="M34" s="304"/>
      <c r="N34" s="285"/>
      <c r="O34" s="286"/>
      <c r="P34" s="286"/>
      <c r="Q34" s="286"/>
      <c r="R34" s="286"/>
      <c r="S34" s="286"/>
      <c r="T34" s="286"/>
      <c r="U34" s="286"/>
      <c r="V34" s="305"/>
      <c r="W34" s="318"/>
      <c r="X34" s="319"/>
      <c r="Y34" s="318"/>
      <c r="Z34" s="319"/>
      <c r="AA34" s="318"/>
      <c r="AB34" s="320"/>
      <c r="AC34" s="319"/>
      <c r="AD34" s="321"/>
      <c r="AE34" s="318"/>
      <c r="AF34" s="319"/>
      <c r="AG34" s="321"/>
    </row>
    <row r="35" spans="1:33" ht="78" x14ac:dyDescent="0.3">
      <c r="A35" s="285"/>
      <c r="B35" s="285"/>
      <c r="C35" s="286" t="s">
        <v>2931</v>
      </c>
      <c r="D35" s="286" t="s">
        <v>29</v>
      </c>
      <c r="E35" s="286" t="s">
        <v>2301</v>
      </c>
      <c r="F35" s="286" t="s">
        <v>2932</v>
      </c>
      <c r="G35" s="286" t="s">
        <v>2531</v>
      </c>
      <c r="H35" s="285">
        <v>145000</v>
      </c>
      <c r="I35" s="288">
        <v>43953</v>
      </c>
      <c r="J35" s="286" t="s">
        <v>2933</v>
      </c>
      <c r="K35" s="286" t="s">
        <v>2934</v>
      </c>
      <c r="L35" s="286" t="s">
        <v>2935</v>
      </c>
      <c r="M35" s="306" t="s">
        <v>32</v>
      </c>
      <c r="N35" s="285"/>
      <c r="O35" s="286" t="s">
        <v>2936</v>
      </c>
      <c r="P35" s="286" t="s">
        <v>971</v>
      </c>
      <c r="Q35" s="286" t="s">
        <v>2937</v>
      </c>
      <c r="R35" s="285" t="s">
        <v>2938</v>
      </c>
      <c r="S35" s="285" t="s">
        <v>2939</v>
      </c>
      <c r="T35" s="286" t="s">
        <v>2940</v>
      </c>
      <c r="U35" s="285"/>
      <c r="V35" s="288">
        <v>44111</v>
      </c>
      <c r="W35" s="192">
        <v>34420</v>
      </c>
      <c r="X35" s="190">
        <v>573.66700000000003</v>
      </c>
      <c r="Y35" s="191">
        <v>14.2</v>
      </c>
      <c r="Z35" s="190">
        <v>0.98599999999999999</v>
      </c>
      <c r="AA35" s="192">
        <v>1164</v>
      </c>
      <c r="AB35" s="193">
        <v>246</v>
      </c>
      <c r="AC35" s="190">
        <v>6.5739999999999998</v>
      </c>
      <c r="AD35" s="194">
        <v>86.040999999999997</v>
      </c>
      <c r="AE35" s="191">
        <v>0.4</v>
      </c>
      <c r="AF35" s="190">
        <v>0.34399999999999997</v>
      </c>
      <c r="AG35" s="194">
        <v>85.697000000000003</v>
      </c>
    </row>
    <row r="36" spans="1:33" ht="78" x14ac:dyDescent="0.3">
      <c r="A36" s="285"/>
      <c r="B36" s="285"/>
      <c r="C36" s="286" t="s">
        <v>1888</v>
      </c>
      <c r="D36" s="286" t="s">
        <v>29</v>
      </c>
      <c r="E36" s="286" t="s">
        <v>2301</v>
      </c>
      <c r="F36" s="286" t="s">
        <v>2932</v>
      </c>
      <c r="G36" s="286" t="s">
        <v>2588</v>
      </c>
      <c r="H36" s="285">
        <v>140000</v>
      </c>
      <c r="I36" s="288">
        <v>43982</v>
      </c>
      <c r="J36" s="286" t="s">
        <v>2941</v>
      </c>
      <c r="K36" s="286" t="s">
        <v>2934</v>
      </c>
      <c r="L36" s="286" t="s">
        <v>2942</v>
      </c>
      <c r="M36" s="307" t="s">
        <v>32</v>
      </c>
      <c r="N36" s="285"/>
      <c r="O36" s="286" t="s">
        <v>2943</v>
      </c>
      <c r="P36" s="286" t="s">
        <v>2944</v>
      </c>
      <c r="Q36" s="286" t="s">
        <v>2945</v>
      </c>
      <c r="R36" s="286" t="s">
        <v>2938</v>
      </c>
      <c r="S36" s="286" t="s">
        <v>2946</v>
      </c>
      <c r="T36" s="286" t="s">
        <v>2947</v>
      </c>
      <c r="U36" s="285" t="s">
        <v>2948</v>
      </c>
      <c r="V36" s="288">
        <v>44117</v>
      </c>
      <c r="W36" s="192">
        <v>30260</v>
      </c>
      <c r="X36" s="190">
        <v>504.33300000000003</v>
      </c>
      <c r="Y36" s="192">
        <v>13.7</v>
      </c>
      <c r="Z36" s="190">
        <v>0.99199999999999999</v>
      </c>
      <c r="AA36" s="192">
        <v>1029</v>
      </c>
      <c r="AB36" s="193">
        <v>243</v>
      </c>
      <c r="AC36" s="190">
        <v>5.74</v>
      </c>
      <c r="AD36" s="194">
        <v>87.16</v>
      </c>
      <c r="AE36" s="192">
        <v>0.1</v>
      </c>
      <c r="AF36" s="190">
        <v>8.6999999999999994E-2</v>
      </c>
      <c r="AG36" s="194">
        <v>87.072999999999993</v>
      </c>
    </row>
    <row r="37" spans="1:33" ht="78" x14ac:dyDescent="0.3">
      <c r="A37" s="285"/>
      <c r="B37" s="285"/>
      <c r="C37" s="286" t="s">
        <v>1893</v>
      </c>
      <c r="D37" s="286" t="s">
        <v>29</v>
      </c>
      <c r="E37" s="286" t="s">
        <v>2301</v>
      </c>
      <c r="F37" s="286" t="s">
        <v>2932</v>
      </c>
      <c r="G37" s="286" t="s">
        <v>2949</v>
      </c>
      <c r="H37" s="286">
        <v>140000</v>
      </c>
      <c r="I37" s="308">
        <v>43965</v>
      </c>
      <c r="J37" s="286" t="s">
        <v>2933</v>
      </c>
      <c r="K37" s="286" t="s">
        <v>2934</v>
      </c>
      <c r="L37" s="286" t="s">
        <v>2935</v>
      </c>
      <c r="M37" s="306" t="s">
        <v>32</v>
      </c>
      <c r="N37" s="285"/>
      <c r="O37" s="286" t="s">
        <v>2950</v>
      </c>
      <c r="P37" s="286" t="s">
        <v>2951</v>
      </c>
      <c r="Q37" s="286"/>
      <c r="R37" s="286"/>
      <c r="S37" s="285"/>
      <c r="T37" s="286" t="s">
        <v>2952</v>
      </c>
      <c r="U37" s="308"/>
      <c r="V37" s="288">
        <v>44113</v>
      </c>
      <c r="W37" s="192">
        <v>28700</v>
      </c>
      <c r="X37" s="190">
        <v>478.33300000000003</v>
      </c>
      <c r="Y37" s="192">
        <v>14.9</v>
      </c>
      <c r="Z37" s="190">
        <v>0.97799999999999998</v>
      </c>
      <c r="AA37" s="192">
        <v>1194</v>
      </c>
      <c r="AB37" s="193">
        <v>189</v>
      </c>
      <c r="AC37" s="190">
        <v>5.181</v>
      </c>
      <c r="AD37" s="194">
        <v>90.293000000000006</v>
      </c>
      <c r="AE37" s="192">
        <v>0.6</v>
      </c>
      <c r="AF37" s="190">
        <v>0.54200000000000004</v>
      </c>
      <c r="AG37" s="194">
        <v>89.751000000000005</v>
      </c>
    </row>
    <row r="38" spans="1:33" ht="78" x14ac:dyDescent="0.3">
      <c r="A38" s="285"/>
      <c r="B38" s="285"/>
      <c r="C38" s="286" t="s">
        <v>2689</v>
      </c>
      <c r="D38" s="286" t="s">
        <v>29</v>
      </c>
      <c r="E38" s="286" t="s">
        <v>2618</v>
      </c>
      <c r="F38" s="286" t="s">
        <v>2932</v>
      </c>
      <c r="G38" s="286" t="s">
        <v>2578</v>
      </c>
      <c r="H38" s="286">
        <v>150000</v>
      </c>
      <c r="I38" s="308">
        <v>43961</v>
      </c>
      <c r="J38" s="286" t="s">
        <v>2953</v>
      </c>
      <c r="K38" s="286" t="s">
        <v>2934</v>
      </c>
      <c r="L38" s="286" t="s">
        <v>2954</v>
      </c>
      <c r="M38" s="306" t="s">
        <v>779</v>
      </c>
      <c r="N38" s="285"/>
      <c r="O38" s="286" t="s">
        <v>2955</v>
      </c>
      <c r="P38" s="286" t="s">
        <v>2956</v>
      </c>
      <c r="Q38" s="286" t="s">
        <v>2957</v>
      </c>
      <c r="R38" s="286" t="s">
        <v>2938</v>
      </c>
      <c r="S38" s="285" t="s">
        <v>2958</v>
      </c>
      <c r="T38" s="286" t="s">
        <v>2959</v>
      </c>
      <c r="U38" s="308" t="s">
        <v>2960</v>
      </c>
      <c r="V38" s="288">
        <v>44112</v>
      </c>
      <c r="W38" s="192">
        <v>26280</v>
      </c>
      <c r="X38" s="190">
        <v>438</v>
      </c>
      <c r="Y38" s="192">
        <v>12</v>
      </c>
      <c r="Z38" s="190">
        <v>1.0109999999999999</v>
      </c>
      <c r="AA38" s="192">
        <v>960</v>
      </c>
      <c r="AB38" s="193">
        <v>246</v>
      </c>
      <c r="AC38" s="190">
        <v>5.4210000000000003</v>
      </c>
      <c r="AD38" s="194">
        <v>81.686000000000007</v>
      </c>
      <c r="AE38" s="192">
        <v>0.8</v>
      </c>
      <c r="AF38" s="190">
        <v>0.65300000000000002</v>
      </c>
      <c r="AG38" s="194">
        <v>81.033000000000001</v>
      </c>
    </row>
    <row r="39" spans="1:33" ht="62.4" x14ac:dyDescent="0.3">
      <c r="A39" s="285"/>
      <c r="B39" s="285"/>
      <c r="C39" s="286" t="s">
        <v>277</v>
      </c>
      <c r="D39" s="286" t="s">
        <v>29</v>
      </c>
      <c r="E39" s="286" t="s">
        <v>2697</v>
      </c>
      <c r="F39" s="286" t="s">
        <v>2932</v>
      </c>
      <c r="G39" s="286" t="s">
        <v>2424</v>
      </c>
      <c r="H39" s="286">
        <v>125000</v>
      </c>
      <c r="I39" s="308">
        <v>43953</v>
      </c>
      <c r="J39" s="286" t="s">
        <v>2961</v>
      </c>
      <c r="K39" s="286" t="s">
        <v>2934</v>
      </c>
      <c r="L39" s="286" t="s">
        <v>2962</v>
      </c>
      <c r="M39" s="306" t="s">
        <v>32</v>
      </c>
      <c r="N39" s="285"/>
      <c r="O39" s="286"/>
      <c r="P39" s="286" t="s">
        <v>2963</v>
      </c>
      <c r="Q39" s="286" t="s">
        <v>2964</v>
      </c>
      <c r="R39" s="286"/>
      <c r="S39" s="285" t="s">
        <v>2965</v>
      </c>
      <c r="T39" s="286" t="s">
        <v>2966</v>
      </c>
      <c r="U39" s="308" t="s">
        <v>2967</v>
      </c>
      <c r="V39" s="288">
        <v>44105</v>
      </c>
      <c r="W39" s="192">
        <v>30440</v>
      </c>
      <c r="X39" s="190">
        <v>507.33300000000003</v>
      </c>
      <c r="Y39" s="192">
        <v>12.1</v>
      </c>
      <c r="Z39" s="190">
        <v>1.01</v>
      </c>
      <c r="AA39" s="192">
        <v>654</v>
      </c>
      <c r="AB39" s="193">
        <v>348</v>
      </c>
      <c r="AC39" s="190">
        <v>5.2249999999999996</v>
      </c>
      <c r="AD39" s="194">
        <v>98.067999999999998</v>
      </c>
      <c r="AE39" s="192">
        <v>0.6</v>
      </c>
      <c r="AF39" s="190">
        <v>0.58799999999999997</v>
      </c>
      <c r="AG39" s="194">
        <v>97.48</v>
      </c>
    </row>
    <row r="40" spans="1:33" x14ac:dyDescent="0.3">
      <c r="A40" s="285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311"/>
      <c r="X40" s="311"/>
      <c r="Y40" s="311"/>
      <c r="Z40" s="311"/>
      <c r="AA40" s="311"/>
      <c r="AB40" s="311"/>
      <c r="AC40" s="311"/>
      <c r="AD40" s="311"/>
      <c r="AE40" s="311"/>
      <c r="AF40" s="311"/>
      <c r="AG40" s="311"/>
    </row>
    <row r="41" spans="1:33" ht="202.8" x14ac:dyDescent="0.3">
      <c r="A41" s="285" t="s">
        <v>1896</v>
      </c>
      <c r="B41" s="285"/>
      <c r="C41" s="286" t="s">
        <v>2233</v>
      </c>
      <c r="D41" s="286" t="s">
        <v>79</v>
      </c>
      <c r="E41" s="286" t="s">
        <v>2968</v>
      </c>
      <c r="F41" s="286" t="s">
        <v>2661</v>
      </c>
      <c r="G41" s="286" t="s">
        <v>2424</v>
      </c>
      <c r="H41" s="306">
        <v>145000</v>
      </c>
      <c r="I41" s="288">
        <v>43931</v>
      </c>
      <c r="J41" s="288" t="s">
        <v>2969</v>
      </c>
      <c r="K41" s="286" t="s">
        <v>2970</v>
      </c>
      <c r="L41" s="309" t="s">
        <v>2971</v>
      </c>
      <c r="M41" s="286" t="s">
        <v>33</v>
      </c>
      <c r="N41" s="285"/>
      <c r="O41" s="286" t="s">
        <v>2972</v>
      </c>
      <c r="P41" s="286" t="s">
        <v>2973</v>
      </c>
      <c r="Q41" s="286" t="s">
        <v>2974</v>
      </c>
      <c r="R41" s="286" t="s">
        <v>2975</v>
      </c>
      <c r="S41" s="286" t="s">
        <v>2976</v>
      </c>
      <c r="T41" s="286" t="s">
        <v>2977</v>
      </c>
      <c r="U41" s="286"/>
      <c r="V41" s="288">
        <v>44088</v>
      </c>
      <c r="W41" s="312">
        <v>32100</v>
      </c>
      <c r="X41" s="313">
        <v>535</v>
      </c>
      <c r="Y41" s="312">
        <v>16.8</v>
      </c>
      <c r="Z41" s="313">
        <v>0.95599999999999996</v>
      </c>
      <c r="AA41" s="312">
        <v>768</v>
      </c>
      <c r="AB41" s="314">
        <v>313.5</v>
      </c>
      <c r="AC41" s="313">
        <v>5.5270000000000001</v>
      </c>
      <c r="AD41" s="315">
        <v>92.537999999999997</v>
      </c>
      <c r="AE41" s="312">
        <v>0.5</v>
      </c>
      <c r="AF41" s="313">
        <v>0.46300000000000002</v>
      </c>
      <c r="AG41" s="315">
        <v>92.075000000000003</v>
      </c>
    </row>
    <row r="42" spans="1:33" ht="171.6" x14ac:dyDescent="0.3">
      <c r="A42" s="285"/>
      <c r="B42" s="285"/>
      <c r="C42" s="286" t="s">
        <v>2222</v>
      </c>
      <c r="D42" s="286" t="s">
        <v>79</v>
      </c>
      <c r="E42" s="286" t="s">
        <v>2978</v>
      </c>
      <c r="F42" s="286" t="s">
        <v>2661</v>
      </c>
      <c r="G42" s="286" t="s">
        <v>2638</v>
      </c>
      <c r="H42" s="306">
        <v>145000</v>
      </c>
      <c r="I42" s="288">
        <v>43947</v>
      </c>
      <c r="J42" s="286" t="s">
        <v>2979</v>
      </c>
      <c r="K42" s="286" t="s">
        <v>2970</v>
      </c>
      <c r="L42" s="286" t="s">
        <v>2980</v>
      </c>
      <c r="M42" s="308">
        <v>38</v>
      </c>
      <c r="N42" s="285"/>
      <c r="O42" s="286" t="s">
        <v>2972</v>
      </c>
      <c r="P42" s="286" t="s">
        <v>2973</v>
      </c>
      <c r="Q42" s="286" t="s">
        <v>2981</v>
      </c>
      <c r="R42" s="286" t="s">
        <v>2982</v>
      </c>
      <c r="S42" s="286" t="s">
        <v>2976</v>
      </c>
      <c r="T42" s="286" t="s">
        <v>2983</v>
      </c>
      <c r="U42" s="285"/>
      <c r="V42" s="288">
        <v>44106</v>
      </c>
      <c r="W42" s="312">
        <v>29760</v>
      </c>
      <c r="X42" s="313">
        <v>496</v>
      </c>
      <c r="Y42" s="312">
        <v>12.4</v>
      </c>
      <c r="Z42" s="313">
        <v>1.0069999999999999</v>
      </c>
      <c r="AA42" s="312">
        <v>243.82300000000001</v>
      </c>
      <c r="AB42" s="314">
        <v>972</v>
      </c>
      <c r="AC42" s="313">
        <v>5.4409999999999998</v>
      </c>
      <c r="AD42" s="315">
        <v>91.798000000000002</v>
      </c>
      <c r="AE42" s="312">
        <v>0.4</v>
      </c>
      <c r="AF42" s="313">
        <v>0.36699999999999999</v>
      </c>
      <c r="AG42" s="315">
        <v>91.430999999999997</v>
      </c>
    </row>
    <row r="43" spans="1:33" x14ac:dyDescent="0.3">
      <c r="A43" s="285"/>
      <c r="B43" s="285"/>
      <c r="C43" s="286"/>
      <c r="D43" s="286"/>
      <c r="E43" s="286"/>
      <c r="F43" s="286"/>
      <c r="G43" s="286"/>
      <c r="H43" s="306"/>
      <c r="I43" s="288"/>
      <c r="J43" s="286"/>
      <c r="K43" s="286"/>
      <c r="L43" s="286"/>
      <c r="M43" s="286"/>
      <c r="N43" s="285"/>
      <c r="O43" s="286"/>
      <c r="P43" s="286"/>
      <c r="Q43" s="286"/>
      <c r="R43" s="286"/>
      <c r="S43" s="286"/>
      <c r="T43" s="286"/>
      <c r="U43" s="286"/>
      <c r="V43" s="288"/>
      <c r="W43" s="318"/>
      <c r="X43" s="319"/>
      <c r="Y43" s="318"/>
      <c r="Z43" s="319"/>
      <c r="AA43" s="318"/>
      <c r="AB43" s="320"/>
      <c r="AC43" s="319"/>
      <c r="AD43" s="321"/>
      <c r="AE43" s="318"/>
      <c r="AF43" s="319"/>
      <c r="AG43" s="321"/>
    </row>
    <row r="44" spans="1:33" x14ac:dyDescent="0.3">
      <c r="A44" s="285"/>
      <c r="B44" s="285"/>
      <c r="C44" s="286"/>
      <c r="D44" s="286"/>
      <c r="E44" s="286"/>
      <c r="F44" s="286"/>
      <c r="G44" s="286"/>
      <c r="H44" s="306"/>
      <c r="I44" s="288"/>
      <c r="J44" s="286"/>
      <c r="K44" s="286"/>
      <c r="L44" s="286"/>
      <c r="M44" s="286"/>
      <c r="N44" s="285"/>
      <c r="O44" s="286"/>
      <c r="P44" s="286"/>
      <c r="Q44" s="286"/>
      <c r="R44" s="286"/>
      <c r="S44" s="286"/>
      <c r="T44" s="286"/>
      <c r="U44" s="286"/>
      <c r="V44" s="288"/>
      <c r="W44" s="318"/>
      <c r="X44" s="319"/>
      <c r="Y44" s="318"/>
      <c r="Z44" s="319"/>
      <c r="AA44" s="318"/>
      <c r="AB44" s="320"/>
      <c r="AC44" s="319"/>
      <c r="AD44" s="321"/>
      <c r="AE44" s="318"/>
      <c r="AF44" s="319"/>
      <c r="AG44" s="321"/>
    </row>
    <row r="45" spans="1:33" x14ac:dyDescent="0.3">
      <c r="A45" s="285"/>
      <c r="B45" s="285"/>
      <c r="C45" s="286"/>
      <c r="D45" s="286"/>
      <c r="E45" s="286"/>
      <c r="F45" s="286"/>
      <c r="G45" s="286"/>
      <c r="H45" s="307"/>
      <c r="I45" s="288"/>
      <c r="J45" s="286"/>
      <c r="K45" s="286"/>
      <c r="L45" s="286"/>
      <c r="M45" s="286"/>
      <c r="N45" s="285"/>
      <c r="O45" s="286"/>
      <c r="P45" s="286"/>
      <c r="Q45" s="286"/>
      <c r="R45" s="286"/>
      <c r="S45" s="286"/>
      <c r="T45" s="286"/>
      <c r="U45" s="286"/>
      <c r="V45" s="288"/>
      <c r="W45" s="318"/>
      <c r="X45" s="319"/>
      <c r="Y45" s="322"/>
      <c r="Z45" s="319"/>
      <c r="AA45" s="318"/>
      <c r="AB45" s="320"/>
      <c r="AC45" s="319"/>
      <c r="AD45" s="321"/>
      <c r="AE45" s="322"/>
      <c r="AF45" s="319"/>
      <c r="AG45" s="321"/>
    </row>
    <row r="46" spans="1:33" x14ac:dyDescent="0.3">
      <c r="A46" s="285"/>
      <c r="B46" s="285"/>
      <c r="C46" s="286"/>
      <c r="D46" s="286"/>
      <c r="E46" s="286"/>
      <c r="F46" s="286"/>
      <c r="G46" s="286"/>
      <c r="H46" s="307"/>
      <c r="I46" s="288"/>
      <c r="J46" s="310"/>
      <c r="K46" s="286"/>
      <c r="L46" s="286"/>
      <c r="M46" s="286"/>
      <c r="N46" s="285"/>
      <c r="O46" s="286"/>
      <c r="P46" s="286"/>
      <c r="Q46" s="286"/>
      <c r="R46" s="285"/>
      <c r="S46" s="285"/>
      <c r="T46" s="285"/>
      <c r="U46" s="285"/>
      <c r="V46" s="288"/>
      <c r="W46" s="318"/>
      <c r="X46" s="319"/>
      <c r="Y46" s="318"/>
      <c r="Z46" s="319"/>
      <c r="AA46" s="318"/>
      <c r="AB46" s="320"/>
      <c r="AC46" s="319"/>
      <c r="AD46" s="321"/>
      <c r="AE46" s="318"/>
      <c r="AF46" s="319"/>
      <c r="AG46" s="321"/>
    </row>
    <row r="47" spans="1:33" x14ac:dyDescent="0.3">
      <c r="A47" s="285"/>
      <c r="B47" s="285"/>
      <c r="C47" s="286"/>
      <c r="D47" s="286"/>
      <c r="E47" s="286"/>
      <c r="F47" s="286"/>
      <c r="G47" s="286"/>
      <c r="H47" s="307"/>
      <c r="I47" s="288"/>
      <c r="J47" s="310"/>
      <c r="K47" s="286"/>
      <c r="L47" s="286"/>
      <c r="M47" s="286"/>
      <c r="N47" s="285"/>
      <c r="O47" s="286"/>
      <c r="P47" s="286"/>
      <c r="Q47" s="286"/>
      <c r="R47" s="285"/>
      <c r="S47" s="285"/>
      <c r="T47" s="285"/>
      <c r="U47" s="285"/>
      <c r="V47" s="288"/>
      <c r="W47" s="312"/>
      <c r="X47" s="313"/>
      <c r="Y47" s="312"/>
      <c r="Z47" s="313"/>
      <c r="AA47" s="312"/>
      <c r="AB47" s="314"/>
      <c r="AC47" s="313"/>
      <c r="AD47" s="315"/>
      <c r="AE47" s="312"/>
      <c r="AF47" s="313"/>
      <c r="AG47" s="315"/>
    </row>
    <row r="48" spans="1:33" ht="28.8" x14ac:dyDescent="0.3">
      <c r="A48" s="285" t="s">
        <v>2240</v>
      </c>
      <c r="B48" s="285"/>
      <c r="C48" s="286"/>
      <c r="D48" s="286"/>
      <c r="E48" s="286"/>
      <c r="F48" s="286"/>
      <c r="G48" s="286"/>
      <c r="H48" s="285"/>
      <c r="I48" s="288"/>
      <c r="J48" s="285"/>
      <c r="K48" s="286"/>
      <c r="L48" s="286"/>
      <c r="M48" s="286"/>
      <c r="N48" s="286"/>
      <c r="O48" s="285"/>
      <c r="P48" s="286"/>
      <c r="Q48" s="286"/>
      <c r="R48" s="285"/>
      <c r="S48" s="286"/>
      <c r="T48" s="286"/>
      <c r="U48" s="285"/>
      <c r="V48" s="288"/>
      <c r="W48" s="318"/>
      <c r="X48" s="319"/>
      <c r="Y48" s="318"/>
      <c r="Z48" s="319"/>
      <c r="AA48" s="318"/>
      <c r="AB48" s="320"/>
      <c r="AC48" s="319"/>
      <c r="AD48" s="321"/>
      <c r="AE48" s="318"/>
      <c r="AF48" s="319"/>
      <c r="AG48" s="321"/>
    </row>
    <row r="49" spans="1:33" ht="156" x14ac:dyDescent="0.3">
      <c r="A49" s="285"/>
      <c r="B49" s="285"/>
      <c r="C49" s="286" t="s">
        <v>2984</v>
      </c>
      <c r="D49" s="286" t="s">
        <v>2985</v>
      </c>
      <c r="E49" s="286" t="s">
        <v>2986</v>
      </c>
      <c r="F49" s="286" t="s">
        <v>2987</v>
      </c>
      <c r="G49" s="286" t="s">
        <v>2988</v>
      </c>
      <c r="H49" s="285">
        <v>140000</v>
      </c>
      <c r="I49" s="288">
        <v>43987</v>
      </c>
      <c r="J49" s="286" t="s">
        <v>1240</v>
      </c>
      <c r="K49" s="286" t="s">
        <v>2989</v>
      </c>
      <c r="L49" s="286" t="s">
        <v>2990</v>
      </c>
      <c r="M49" s="286" t="s">
        <v>2991</v>
      </c>
      <c r="N49" s="286"/>
      <c r="O49" s="286"/>
      <c r="P49" s="286" t="s">
        <v>2992</v>
      </c>
      <c r="Q49" s="286" t="s">
        <v>2993</v>
      </c>
      <c r="R49" s="285" t="s">
        <v>2994</v>
      </c>
      <c r="S49" s="286" t="s">
        <v>2995</v>
      </c>
      <c r="T49" s="286" t="s">
        <v>2996</v>
      </c>
      <c r="U49" s="286"/>
      <c r="V49" s="288">
        <v>44123</v>
      </c>
      <c r="W49" s="312">
        <v>18680</v>
      </c>
      <c r="X49" s="313">
        <v>311.33300000000003</v>
      </c>
      <c r="Y49" s="312">
        <v>13</v>
      </c>
      <c r="Z49" s="313">
        <v>1</v>
      </c>
      <c r="AA49" s="312">
        <v>605</v>
      </c>
      <c r="AB49" s="314">
        <v>360</v>
      </c>
      <c r="AC49" s="313">
        <v>5</v>
      </c>
      <c r="AD49" s="315">
        <v>62.267000000000003</v>
      </c>
      <c r="AE49" s="312">
        <v>1</v>
      </c>
      <c r="AF49" s="313">
        <v>0.623</v>
      </c>
      <c r="AG49" s="315">
        <v>61.643999999999998</v>
      </c>
    </row>
    <row r="50" spans="1:33" ht="140.4" x14ac:dyDescent="0.3">
      <c r="A50" s="285"/>
      <c r="B50" s="285"/>
      <c r="C50" s="286" t="s">
        <v>2258</v>
      </c>
      <c r="D50" s="286" t="s">
        <v>1205</v>
      </c>
      <c r="E50" s="286" t="s">
        <v>2997</v>
      </c>
      <c r="F50" s="286" t="s">
        <v>2874</v>
      </c>
      <c r="G50" s="286" t="s">
        <v>2988</v>
      </c>
      <c r="H50" s="285">
        <v>140000</v>
      </c>
      <c r="I50" s="288">
        <v>44005</v>
      </c>
      <c r="J50" s="286" t="s">
        <v>1214</v>
      </c>
      <c r="K50" s="286" t="s">
        <v>2998</v>
      </c>
      <c r="L50" s="286" t="s">
        <v>2999</v>
      </c>
      <c r="M50" s="286" t="s">
        <v>32</v>
      </c>
      <c r="N50" s="285" t="s">
        <v>3000</v>
      </c>
      <c r="O50" s="286" t="s">
        <v>3001</v>
      </c>
      <c r="P50" s="286" t="s">
        <v>3002</v>
      </c>
      <c r="Q50" s="286" t="s">
        <v>3003</v>
      </c>
      <c r="R50" s="286" t="s">
        <v>3004</v>
      </c>
      <c r="S50" s="286" t="s">
        <v>3005</v>
      </c>
      <c r="T50" s="286" t="s">
        <v>3006</v>
      </c>
      <c r="U50" s="286" t="s">
        <v>3007</v>
      </c>
      <c r="V50" s="288">
        <v>44127</v>
      </c>
      <c r="W50" s="192">
        <v>27080</v>
      </c>
      <c r="X50" s="190">
        <v>451.33300000000003</v>
      </c>
      <c r="Y50" s="192">
        <v>14.4</v>
      </c>
      <c r="Z50" s="190">
        <v>0.98399999999999999</v>
      </c>
      <c r="AA50" s="192">
        <v>603</v>
      </c>
      <c r="AB50" s="193">
        <v>415</v>
      </c>
      <c r="AC50" s="190">
        <v>5.7450000000000001</v>
      </c>
      <c r="AD50" s="194">
        <v>77.304000000000002</v>
      </c>
      <c r="AE50" s="192">
        <v>0.2</v>
      </c>
      <c r="AF50" s="190">
        <v>0.155</v>
      </c>
      <c r="AG50" s="194">
        <v>77.149000000000001</v>
      </c>
    </row>
    <row r="51" spans="1:33" x14ac:dyDescent="0.3">
      <c r="A51" s="285"/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</row>
    <row r="52" spans="1:33" ht="28.8" x14ac:dyDescent="0.3">
      <c r="A52" s="285" t="s">
        <v>1950</v>
      </c>
      <c r="B52" s="285"/>
      <c r="C52" s="286"/>
      <c r="D52" s="286"/>
      <c r="E52" s="286"/>
      <c r="F52" s="285"/>
      <c r="G52" s="286"/>
      <c r="H52" s="285"/>
      <c r="I52" s="288"/>
      <c r="J52" s="286"/>
      <c r="K52" s="286"/>
      <c r="L52" s="286"/>
      <c r="M52" s="286"/>
      <c r="N52" s="285"/>
      <c r="O52" s="286"/>
      <c r="P52" s="286"/>
      <c r="Q52" s="286"/>
      <c r="R52" s="286"/>
      <c r="S52" s="285"/>
      <c r="T52" s="286"/>
      <c r="U52" s="285"/>
      <c r="V52" s="288"/>
      <c r="W52" s="318"/>
      <c r="X52" s="319"/>
      <c r="Y52" s="318"/>
      <c r="Z52" s="319"/>
      <c r="AA52" s="318"/>
      <c r="AB52" s="320"/>
      <c r="AC52" s="319"/>
      <c r="AD52" s="321"/>
      <c r="AE52" s="318"/>
      <c r="AF52" s="319"/>
      <c r="AG52" s="321"/>
    </row>
    <row r="53" spans="1:33" ht="124.8" x14ac:dyDescent="0.3">
      <c r="A53" s="285"/>
      <c r="B53" s="285"/>
      <c r="C53" s="286" t="s">
        <v>2539</v>
      </c>
      <c r="D53" s="286" t="s">
        <v>41</v>
      </c>
      <c r="E53" s="286" t="s">
        <v>2280</v>
      </c>
      <c r="F53" s="286"/>
      <c r="G53" s="286" t="s">
        <v>2424</v>
      </c>
      <c r="H53" s="285">
        <v>140000</v>
      </c>
      <c r="I53" s="288">
        <v>43931</v>
      </c>
      <c r="J53" s="286" t="s">
        <v>3008</v>
      </c>
      <c r="K53" s="286" t="s">
        <v>3009</v>
      </c>
      <c r="L53" s="286" t="s">
        <v>3010</v>
      </c>
      <c r="M53" s="286" t="s">
        <v>32</v>
      </c>
      <c r="N53" s="285"/>
      <c r="O53" s="286" t="s">
        <v>3011</v>
      </c>
      <c r="P53" s="286" t="s">
        <v>3012</v>
      </c>
      <c r="Q53" s="286" t="s">
        <v>3013</v>
      </c>
      <c r="R53" s="285"/>
      <c r="S53" s="286"/>
      <c r="T53" s="286" t="s">
        <v>3014</v>
      </c>
      <c r="U53" s="285"/>
      <c r="V53" s="288">
        <v>44120</v>
      </c>
      <c r="W53" s="192">
        <v>21640</v>
      </c>
      <c r="X53" s="190">
        <v>360.66699999999997</v>
      </c>
      <c r="Y53" s="192">
        <v>13.2</v>
      </c>
      <c r="Z53" s="190">
        <v>0.998</v>
      </c>
      <c r="AA53" s="192">
        <v>495</v>
      </c>
      <c r="AB53" s="193">
        <v>495</v>
      </c>
      <c r="AC53" s="190">
        <v>5.625</v>
      </c>
      <c r="AD53" s="194">
        <v>63.99</v>
      </c>
      <c r="AE53" s="192">
        <v>0.8</v>
      </c>
      <c r="AF53" s="190">
        <v>0.51200000000000001</v>
      </c>
      <c r="AG53" s="194">
        <v>63.478000000000002</v>
      </c>
    </row>
    <row r="54" spans="1:33" ht="171.6" x14ac:dyDescent="0.3">
      <c r="A54" s="285"/>
      <c r="B54" s="285"/>
      <c r="C54" s="286" t="s">
        <v>2544</v>
      </c>
      <c r="D54" s="286" t="s">
        <v>43</v>
      </c>
      <c r="E54" s="286" t="s">
        <v>3015</v>
      </c>
      <c r="F54" s="285"/>
      <c r="G54" s="286" t="s">
        <v>2545</v>
      </c>
      <c r="H54" s="285">
        <v>150000</v>
      </c>
      <c r="I54" s="288">
        <v>43936</v>
      </c>
      <c r="J54" s="286" t="s">
        <v>3016</v>
      </c>
      <c r="K54" s="286" t="s">
        <v>3017</v>
      </c>
      <c r="L54" s="286" t="s">
        <v>3018</v>
      </c>
      <c r="M54" s="286" t="s">
        <v>779</v>
      </c>
      <c r="N54" s="285"/>
      <c r="O54" s="286"/>
      <c r="P54" s="286" t="s">
        <v>3019</v>
      </c>
      <c r="Q54" s="286" t="s">
        <v>3020</v>
      </c>
      <c r="R54" s="286" t="s">
        <v>3021</v>
      </c>
      <c r="S54" s="286" t="s">
        <v>3022</v>
      </c>
      <c r="T54" s="286" t="s">
        <v>3023</v>
      </c>
      <c r="U54" s="286"/>
      <c r="V54" s="288">
        <v>44124</v>
      </c>
      <c r="W54" s="192">
        <v>23600</v>
      </c>
      <c r="X54" s="190">
        <v>393.33300000000003</v>
      </c>
      <c r="Y54" s="192">
        <v>14.5</v>
      </c>
      <c r="Z54" s="190">
        <v>0.98299999999999998</v>
      </c>
      <c r="AA54" s="192">
        <v>245.4</v>
      </c>
      <c r="AB54" s="193">
        <v>900</v>
      </c>
      <c r="AC54" s="190">
        <v>5.07</v>
      </c>
      <c r="AD54" s="194">
        <v>76.262</v>
      </c>
      <c r="AE54" s="192">
        <v>0.2</v>
      </c>
      <c r="AF54" s="190">
        <v>0.153</v>
      </c>
      <c r="AG54" s="194">
        <v>76.108999999999995</v>
      </c>
    </row>
    <row r="55" spans="1:33" ht="171.6" x14ac:dyDescent="0.3">
      <c r="A55" s="285"/>
      <c r="B55" s="285"/>
      <c r="C55" s="286" t="s">
        <v>2286</v>
      </c>
      <c r="D55" s="286" t="s">
        <v>43</v>
      </c>
      <c r="E55" s="286" t="s">
        <v>3015</v>
      </c>
      <c r="F55" s="285"/>
      <c r="G55" s="286" t="s">
        <v>3024</v>
      </c>
      <c r="H55" s="285">
        <v>150000</v>
      </c>
      <c r="I55" s="288">
        <v>43936</v>
      </c>
      <c r="J55" s="286" t="s">
        <v>3016</v>
      </c>
      <c r="K55" s="286" t="s">
        <v>3017</v>
      </c>
      <c r="L55" s="286" t="s">
        <v>3018</v>
      </c>
      <c r="M55" s="286" t="s">
        <v>779</v>
      </c>
      <c r="N55" s="285"/>
      <c r="O55" s="286"/>
      <c r="P55" s="286" t="s">
        <v>3019</v>
      </c>
      <c r="Q55" s="286" t="s">
        <v>3020</v>
      </c>
      <c r="R55" s="286" t="s">
        <v>3025</v>
      </c>
      <c r="S55" s="286" t="s">
        <v>3022</v>
      </c>
      <c r="T55" s="286" t="s">
        <v>3026</v>
      </c>
      <c r="U55" s="286"/>
      <c r="V55" s="288">
        <v>44124</v>
      </c>
      <c r="W55" s="192">
        <v>26780</v>
      </c>
      <c r="X55" s="190">
        <v>446.33300000000003</v>
      </c>
      <c r="Y55" s="192">
        <v>14.5</v>
      </c>
      <c r="Z55" s="190">
        <v>0.98299999999999998</v>
      </c>
      <c r="AA55" s="192">
        <v>408</v>
      </c>
      <c r="AB55" s="193">
        <v>570</v>
      </c>
      <c r="AC55" s="190">
        <v>5.3390000000000004</v>
      </c>
      <c r="AD55" s="194">
        <v>82.177000000000007</v>
      </c>
      <c r="AE55" s="192">
        <v>0.2</v>
      </c>
      <c r="AF55" s="190">
        <v>0.16400000000000001</v>
      </c>
      <c r="AG55" s="194">
        <v>82.013000000000005</v>
      </c>
    </row>
    <row r="56" spans="1:33" ht="109.2" x14ac:dyDescent="0.3">
      <c r="A56" s="285"/>
      <c r="B56" s="285"/>
      <c r="C56" s="286" t="s">
        <v>3027</v>
      </c>
      <c r="D56" s="286" t="s">
        <v>43</v>
      </c>
      <c r="E56" s="286" t="s">
        <v>3015</v>
      </c>
      <c r="F56" s="285"/>
      <c r="G56" s="286" t="s">
        <v>2545</v>
      </c>
      <c r="H56" s="285">
        <v>140000</v>
      </c>
      <c r="I56" s="288">
        <v>43939</v>
      </c>
      <c r="J56" s="286" t="s">
        <v>2961</v>
      </c>
      <c r="K56" s="286" t="s">
        <v>3028</v>
      </c>
      <c r="L56" s="286" t="s">
        <v>3029</v>
      </c>
      <c r="M56" s="286" t="s">
        <v>32</v>
      </c>
      <c r="N56" s="285"/>
      <c r="O56" s="285" t="s">
        <v>3030</v>
      </c>
      <c r="P56" s="286" t="s">
        <v>3031</v>
      </c>
      <c r="Q56" s="286" t="s">
        <v>3032</v>
      </c>
      <c r="R56" s="286" t="s">
        <v>3033</v>
      </c>
      <c r="S56" s="286" t="s">
        <v>3034</v>
      </c>
      <c r="T56" s="286" t="s">
        <v>3035</v>
      </c>
      <c r="U56" s="286"/>
      <c r="V56" s="288">
        <v>44141</v>
      </c>
      <c r="W56" s="192">
        <v>21820</v>
      </c>
      <c r="X56" s="190">
        <v>363.66699999999997</v>
      </c>
      <c r="Y56" s="192">
        <v>13</v>
      </c>
      <c r="Z56" s="190">
        <v>1</v>
      </c>
      <c r="AA56" s="192">
        <v>827</v>
      </c>
      <c r="AB56" s="193">
        <v>288</v>
      </c>
      <c r="AC56" s="190">
        <v>5.468</v>
      </c>
      <c r="AD56" s="194">
        <v>66.507999999999996</v>
      </c>
      <c r="AE56" s="192">
        <v>0.3</v>
      </c>
      <c r="AF56" s="190">
        <v>0.2</v>
      </c>
      <c r="AG56" s="194">
        <v>66.308000000000007</v>
      </c>
    </row>
    <row r="57" spans="1:33" x14ac:dyDescent="0.3">
      <c r="A57" s="285"/>
      <c r="B57" s="285"/>
      <c r="C57" s="286"/>
      <c r="D57" s="286"/>
      <c r="E57" s="286"/>
      <c r="F57" s="285"/>
      <c r="G57" s="286"/>
      <c r="H57" s="285"/>
      <c r="I57" s="288"/>
      <c r="J57" s="286"/>
      <c r="K57" s="286"/>
      <c r="L57" s="286"/>
      <c r="M57" s="286"/>
      <c r="N57" s="285"/>
      <c r="O57" s="285"/>
      <c r="P57" s="286"/>
      <c r="Q57" s="286"/>
      <c r="R57" s="286"/>
      <c r="S57" s="286"/>
      <c r="T57" s="286"/>
      <c r="U57" s="286"/>
      <c r="V57" s="288"/>
      <c r="W57" s="192"/>
      <c r="X57" s="190"/>
      <c r="Y57" s="192"/>
      <c r="Z57" s="190"/>
      <c r="AA57" s="192"/>
      <c r="AB57" s="193"/>
      <c r="AC57" s="190"/>
      <c r="AD57" s="194"/>
      <c r="AE57" s="192"/>
      <c r="AF57" s="190"/>
      <c r="AG57" s="194"/>
    </row>
    <row r="58" spans="1:33" x14ac:dyDescent="0.3">
      <c r="A58" s="285"/>
      <c r="B58" s="285"/>
      <c r="C58" s="286"/>
      <c r="D58" s="286"/>
      <c r="E58" s="286"/>
      <c r="F58" s="285"/>
      <c r="G58" s="286"/>
      <c r="H58" s="285"/>
      <c r="I58" s="288"/>
      <c r="J58" s="286"/>
      <c r="K58" s="286"/>
      <c r="L58" s="286"/>
      <c r="M58" s="286"/>
      <c r="N58" s="285"/>
      <c r="O58" s="286"/>
      <c r="P58" s="286"/>
      <c r="Q58" s="286"/>
      <c r="R58" s="286"/>
      <c r="S58" s="286"/>
      <c r="T58" s="286"/>
      <c r="U58" s="286"/>
      <c r="V58" s="288"/>
      <c r="W58" s="192"/>
      <c r="X58" s="190"/>
      <c r="Y58" s="192"/>
      <c r="Z58" s="190"/>
      <c r="AA58" s="192"/>
      <c r="AB58" s="193"/>
      <c r="AC58" s="190"/>
      <c r="AD58" s="194"/>
      <c r="AE58" s="192"/>
      <c r="AF58" s="190"/>
      <c r="AG58" s="194"/>
    </row>
    <row r="59" spans="1:33" ht="28.8" x14ac:dyDescent="0.3">
      <c r="A59" s="285" t="s">
        <v>3036</v>
      </c>
      <c r="B59" s="285"/>
      <c r="C59" s="286"/>
      <c r="D59" s="286"/>
      <c r="E59" s="286"/>
      <c r="F59" s="285"/>
      <c r="G59" s="286"/>
      <c r="H59" s="285"/>
      <c r="I59" s="288"/>
      <c r="J59" s="286"/>
      <c r="K59" s="286"/>
      <c r="L59" s="286"/>
      <c r="M59" s="286"/>
      <c r="N59" s="285"/>
      <c r="O59" s="285"/>
      <c r="P59" s="286"/>
      <c r="Q59" s="286"/>
      <c r="R59" s="286"/>
      <c r="S59" s="286"/>
      <c r="T59" s="286"/>
      <c r="U59" s="286"/>
      <c r="V59" s="288"/>
      <c r="W59" s="318"/>
      <c r="X59" s="319"/>
      <c r="Y59" s="318"/>
      <c r="Z59" s="319"/>
      <c r="AA59" s="318"/>
      <c r="AB59" s="320"/>
      <c r="AC59" s="319"/>
      <c r="AD59" s="321"/>
      <c r="AE59" s="318"/>
      <c r="AF59" s="319"/>
      <c r="AG59" s="321"/>
    </row>
    <row r="60" spans="1:33" ht="31.2" x14ac:dyDescent="0.3">
      <c r="A60" s="285"/>
      <c r="B60" s="285"/>
      <c r="C60" s="286" t="s">
        <v>1224</v>
      </c>
      <c r="D60" s="286" t="s">
        <v>79</v>
      </c>
      <c r="E60" s="286" t="s">
        <v>3037</v>
      </c>
      <c r="F60" s="285" t="s">
        <v>2661</v>
      </c>
      <c r="G60" s="286"/>
      <c r="H60" s="285"/>
      <c r="I60" s="288"/>
      <c r="J60" s="286"/>
      <c r="K60" s="285"/>
      <c r="L60" s="286"/>
      <c r="M60" s="308"/>
      <c r="N60" s="285"/>
      <c r="O60" s="285"/>
      <c r="P60" s="286"/>
      <c r="Q60" s="286"/>
      <c r="R60" s="286"/>
      <c r="S60" s="286"/>
      <c r="T60" s="286"/>
      <c r="U60" s="286"/>
      <c r="V60" s="288">
        <v>44089</v>
      </c>
      <c r="W60" s="192">
        <v>36240</v>
      </c>
      <c r="X60" s="190">
        <v>604</v>
      </c>
      <c r="Y60" s="192">
        <v>13</v>
      </c>
      <c r="Z60" s="190">
        <v>1</v>
      </c>
      <c r="AA60" s="192">
        <v>313.5</v>
      </c>
      <c r="AB60" s="193">
        <v>711</v>
      </c>
      <c r="AC60" s="190">
        <v>5.117</v>
      </c>
      <c r="AD60" s="194">
        <v>118.038</v>
      </c>
      <c r="AE60" s="192">
        <v>1</v>
      </c>
      <c r="AF60" s="190">
        <v>1.18</v>
      </c>
      <c r="AG60" s="194">
        <v>116.858</v>
      </c>
    </row>
    <row r="61" spans="1:33" ht="144" x14ac:dyDescent="0.3">
      <c r="A61" s="285"/>
      <c r="B61" s="285"/>
      <c r="C61" s="285" t="s">
        <v>566</v>
      </c>
      <c r="D61" s="285" t="s">
        <v>784</v>
      </c>
      <c r="E61" s="285" t="s">
        <v>3037</v>
      </c>
      <c r="F61" s="285" t="s">
        <v>2661</v>
      </c>
      <c r="G61" s="285" t="s">
        <v>2449</v>
      </c>
      <c r="H61" s="285">
        <v>140000</v>
      </c>
      <c r="I61" s="288">
        <v>43936</v>
      </c>
      <c r="J61" s="285" t="s">
        <v>1214</v>
      </c>
      <c r="K61" s="285" t="s">
        <v>3038</v>
      </c>
      <c r="L61" s="285" t="s">
        <v>3039</v>
      </c>
      <c r="M61" s="285" t="s">
        <v>33</v>
      </c>
      <c r="N61" s="285" t="s">
        <v>3040</v>
      </c>
      <c r="O61" s="285" t="s">
        <v>3041</v>
      </c>
      <c r="P61" s="285"/>
      <c r="Q61" s="285" t="s">
        <v>3042</v>
      </c>
      <c r="R61" s="285"/>
      <c r="S61" s="285" t="s">
        <v>3043</v>
      </c>
      <c r="T61" s="285" t="s">
        <v>1289</v>
      </c>
      <c r="U61" s="285"/>
      <c r="V61" s="288">
        <v>44105</v>
      </c>
      <c r="W61" s="192">
        <v>28660</v>
      </c>
      <c r="X61" s="190">
        <v>477.66699999999997</v>
      </c>
      <c r="Y61" s="192">
        <v>12.4</v>
      </c>
      <c r="Z61" s="190">
        <v>1.0069999999999999</v>
      </c>
      <c r="AA61" s="192">
        <v>313.5</v>
      </c>
      <c r="AB61" s="193">
        <v>741</v>
      </c>
      <c r="AC61" s="190">
        <v>5.3330000000000002</v>
      </c>
      <c r="AD61" s="194">
        <v>90.194999999999993</v>
      </c>
      <c r="AE61" s="192">
        <v>0.2</v>
      </c>
      <c r="AF61" s="190">
        <v>0.18</v>
      </c>
      <c r="AG61" s="194">
        <v>90.015000000000001</v>
      </c>
    </row>
    <row r="62" spans="1:33" ht="72" x14ac:dyDescent="0.3">
      <c r="A62" s="285"/>
      <c r="B62" s="285"/>
      <c r="C62" s="285" t="s">
        <v>1590</v>
      </c>
      <c r="D62" s="285" t="s">
        <v>29</v>
      </c>
      <c r="E62" s="285" t="s">
        <v>2301</v>
      </c>
      <c r="F62" s="285" t="s">
        <v>2311</v>
      </c>
      <c r="G62" s="285" t="s">
        <v>3044</v>
      </c>
      <c r="H62" s="285">
        <v>150000</v>
      </c>
      <c r="I62" s="288">
        <v>43944</v>
      </c>
      <c r="J62" s="285" t="s">
        <v>3045</v>
      </c>
      <c r="K62" s="285" t="s">
        <v>1254</v>
      </c>
      <c r="L62" s="285" t="s">
        <v>3046</v>
      </c>
      <c r="M62" s="285" t="s">
        <v>32</v>
      </c>
      <c r="N62" s="324"/>
      <c r="O62" s="324" t="s">
        <v>971</v>
      </c>
      <c r="P62" s="324" t="s">
        <v>3047</v>
      </c>
      <c r="Q62" s="324" t="s">
        <v>3048</v>
      </c>
      <c r="R62" s="324" t="s">
        <v>3049</v>
      </c>
      <c r="S62" s="324" t="s">
        <v>2937</v>
      </c>
      <c r="T62" s="285" t="s">
        <v>3050</v>
      </c>
      <c r="U62" s="285"/>
      <c r="V62" s="288">
        <v>44085</v>
      </c>
      <c r="W62" s="192">
        <v>26840</v>
      </c>
      <c r="X62" s="190">
        <v>447.33300000000003</v>
      </c>
      <c r="Y62" s="192">
        <v>13.2</v>
      </c>
      <c r="Z62" s="190">
        <v>0.998</v>
      </c>
      <c r="AA62" s="192">
        <v>624</v>
      </c>
      <c r="AB62" s="193">
        <v>385</v>
      </c>
      <c r="AC62" s="190">
        <v>5.5149999999999997</v>
      </c>
      <c r="AD62" s="194">
        <v>80.95</v>
      </c>
      <c r="AE62" s="192">
        <v>0.8</v>
      </c>
      <c r="AF62" s="190">
        <v>0.64800000000000002</v>
      </c>
      <c r="AG62" s="194">
        <v>80.302000000000007</v>
      </c>
    </row>
  </sheetData>
  <hyperlinks>
    <hyperlink ref="R15" r:id="rId1" display="Grizzly@ at R#" xr:uid="{10963E8E-B428-4C76-9442-1627F1673D09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7"/>
  <sheetViews>
    <sheetView workbookViewId="0"/>
  </sheetViews>
  <sheetFormatPr defaultRowHeight="15.6" x14ac:dyDescent="0.3"/>
  <cols>
    <col min="1" max="1" width="9.09765625" bestFit="1" customWidth="1"/>
    <col min="2" max="2" width="18.59765625" style="5" bestFit="1" customWidth="1"/>
    <col min="3" max="3" width="12.8984375" customWidth="1"/>
    <col min="4" max="4" width="16.3984375" bestFit="1" customWidth="1"/>
    <col min="5" max="5" width="11.59765625" bestFit="1" customWidth="1"/>
    <col min="6" max="6" width="20" bestFit="1" customWidth="1"/>
    <col min="7" max="7" width="14.59765625" bestFit="1" customWidth="1"/>
    <col min="8" max="8" width="14.3984375" bestFit="1" customWidth="1"/>
    <col min="9" max="9" width="20.69921875" bestFit="1" customWidth="1"/>
    <col min="10" max="10" width="26.5" bestFit="1" customWidth="1"/>
    <col min="11" max="11" width="11.8984375" bestFit="1" customWidth="1"/>
    <col min="12" max="12" width="10.59765625" bestFit="1" customWidth="1"/>
    <col min="13" max="13" width="30.8984375" bestFit="1" customWidth="1"/>
    <col min="14" max="14" width="14.09765625" bestFit="1" customWidth="1"/>
    <col min="15" max="15" width="14.19921875" bestFit="1" customWidth="1"/>
    <col min="16" max="16" width="12.59765625" bestFit="1" customWidth="1"/>
    <col min="17" max="17" width="9.3984375" bestFit="1" customWidth="1"/>
    <col min="18" max="18" width="11.19921875" customWidth="1"/>
    <col min="19" max="19" width="12.09765625" customWidth="1"/>
    <col min="20" max="22" width="9.09765625" bestFit="1" customWidth="1"/>
    <col min="23" max="23" width="16.3984375" bestFit="1" customWidth="1"/>
    <col min="24" max="24" width="15.19921875" customWidth="1"/>
  </cols>
  <sheetData>
    <row r="1" spans="1:24" s="25" customFormat="1" ht="18" x14ac:dyDescent="0.35">
      <c r="A1" s="43" t="s">
        <v>253</v>
      </c>
      <c r="B1" s="43" t="s">
        <v>254</v>
      </c>
      <c r="C1" s="43" t="s">
        <v>255</v>
      </c>
      <c r="D1" s="43" t="s">
        <v>6</v>
      </c>
      <c r="E1" s="43" t="s">
        <v>256</v>
      </c>
      <c r="F1" s="43" t="s">
        <v>8</v>
      </c>
      <c r="G1" s="43" t="s">
        <v>9</v>
      </c>
      <c r="H1" s="43" t="s">
        <v>259</v>
      </c>
      <c r="I1" s="43" t="s">
        <v>261</v>
      </c>
      <c r="J1" s="43" t="s">
        <v>263</v>
      </c>
      <c r="K1" s="43" t="s">
        <v>52</v>
      </c>
      <c r="L1" s="43" t="s">
        <v>51</v>
      </c>
      <c r="M1" s="43" t="s">
        <v>58</v>
      </c>
      <c r="N1" s="43" t="s">
        <v>264</v>
      </c>
      <c r="O1" s="43" t="s">
        <v>265</v>
      </c>
      <c r="P1" s="43" t="s">
        <v>19</v>
      </c>
      <c r="Q1" s="43" t="s">
        <v>266</v>
      </c>
      <c r="R1" s="43" t="s">
        <v>267</v>
      </c>
      <c r="S1" s="43" t="s">
        <v>268</v>
      </c>
      <c r="T1" s="43" t="s">
        <v>119</v>
      </c>
      <c r="U1" s="43" t="s">
        <v>269</v>
      </c>
      <c r="V1" s="43" t="s">
        <v>21</v>
      </c>
      <c r="W1" s="43" t="s">
        <v>17</v>
      </c>
      <c r="X1" s="43" t="s">
        <v>270</v>
      </c>
    </row>
    <row r="2" spans="1:24" s="24" customFormat="1" ht="18" x14ac:dyDescent="0.35">
      <c r="A2" s="24">
        <v>1</v>
      </c>
      <c r="B2" s="25" t="s">
        <v>717</v>
      </c>
      <c r="C2" s="24" t="s">
        <v>27</v>
      </c>
      <c r="D2" s="24" t="s">
        <v>851</v>
      </c>
      <c r="E2" s="24" t="s">
        <v>15</v>
      </c>
      <c r="F2" s="24" t="s">
        <v>852</v>
      </c>
      <c r="G2" s="27">
        <v>37365</v>
      </c>
      <c r="I2" s="24" t="s">
        <v>360</v>
      </c>
      <c r="J2" s="24" t="s">
        <v>360</v>
      </c>
      <c r="M2" s="24" t="s">
        <v>339</v>
      </c>
      <c r="O2" s="27">
        <v>37502</v>
      </c>
      <c r="P2" s="24">
        <v>23660</v>
      </c>
      <c r="Q2" s="28">
        <f t="shared" ref="Q2:Q7" si="0">(P2/60)</f>
        <v>394.33333333333331</v>
      </c>
      <c r="R2" s="24">
        <v>12.3</v>
      </c>
      <c r="S2" s="28">
        <f t="shared" ref="S2:S7" si="1">(100-R2)/87</f>
        <v>1.0080459770114942</v>
      </c>
      <c r="T2" s="24">
        <v>1014</v>
      </c>
      <c r="U2" s="24">
        <v>222</v>
      </c>
      <c r="V2" s="44">
        <f>(T2*U2)/43560</f>
        <v>5.1677685950413226</v>
      </c>
      <c r="X2" s="45">
        <f t="shared" ref="X2:X7" si="2">(Q2*S2)/V2</f>
        <v>76.920265092678875</v>
      </c>
    </row>
    <row r="3" spans="1:24" s="24" customFormat="1" ht="18" x14ac:dyDescent="0.35">
      <c r="A3" s="24">
        <v>2</v>
      </c>
      <c r="B3" s="25" t="s">
        <v>849</v>
      </c>
      <c r="C3" s="24" t="s">
        <v>133</v>
      </c>
      <c r="D3" s="24" t="s">
        <v>853</v>
      </c>
      <c r="E3" s="24" t="s">
        <v>15</v>
      </c>
      <c r="F3" s="24">
        <v>190000</v>
      </c>
      <c r="G3" s="27">
        <v>37400</v>
      </c>
      <c r="H3" s="24" t="s">
        <v>162</v>
      </c>
      <c r="J3" s="24" t="s">
        <v>360</v>
      </c>
      <c r="L3" s="24" t="s">
        <v>65</v>
      </c>
      <c r="M3" s="24" t="s">
        <v>367</v>
      </c>
      <c r="N3" s="24" t="s">
        <v>834</v>
      </c>
      <c r="O3" s="27">
        <v>37531</v>
      </c>
      <c r="P3" s="24">
        <v>24980</v>
      </c>
      <c r="Q3" s="28">
        <f t="shared" si="0"/>
        <v>416.33333333333331</v>
      </c>
      <c r="R3" s="24">
        <v>13</v>
      </c>
      <c r="S3" s="28">
        <f t="shared" si="1"/>
        <v>1</v>
      </c>
      <c r="V3" s="24">
        <v>5.8411</v>
      </c>
      <c r="X3" s="45">
        <f t="shared" si="2"/>
        <v>71.276528964293249</v>
      </c>
    </row>
    <row r="4" spans="1:24" s="24" customFormat="1" ht="18" x14ac:dyDescent="0.35">
      <c r="A4" s="24">
        <v>3</v>
      </c>
      <c r="B4" s="25" t="s">
        <v>832</v>
      </c>
      <c r="C4" s="24" t="s">
        <v>41</v>
      </c>
      <c r="D4" s="24" t="s">
        <v>853</v>
      </c>
      <c r="E4" s="24" t="s">
        <v>15</v>
      </c>
      <c r="F4" s="24">
        <v>138000</v>
      </c>
      <c r="G4" s="27">
        <v>37374</v>
      </c>
      <c r="H4" s="24" t="s">
        <v>854</v>
      </c>
      <c r="K4" s="24" t="s">
        <v>62</v>
      </c>
      <c r="L4" s="24" t="s">
        <v>65</v>
      </c>
      <c r="M4" s="24" t="s">
        <v>367</v>
      </c>
      <c r="O4" s="27">
        <v>37512</v>
      </c>
      <c r="P4" s="24">
        <v>21540</v>
      </c>
      <c r="Q4" s="28">
        <f t="shared" si="0"/>
        <v>359</v>
      </c>
      <c r="R4" s="24">
        <v>11</v>
      </c>
      <c r="S4" s="28">
        <f t="shared" si="1"/>
        <v>1.0229885057471264</v>
      </c>
      <c r="V4" s="24">
        <v>5.34</v>
      </c>
      <c r="W4" s="24">
        <v>0.8</v>
      </c>
      <c r="X4" s="45">
        <f t="shared" si="2"/>
        <v>68.773946360153261</v>
      </c>
    </row>
    <row r="5" spans="1:24" s="24" customFormat="1" ht="18" x14ac:dyDescent="0.35">
      <c r="A5" s="24">
        <v>5</v>
      </c>
      <c r="B5" s="25" t="s">
        <v>682</v>
      </c>
      <c r="C5" s="24" t="s">
        <v>1013</v>
      </c>
      <c r="D5" s="24" t="s">
        <v>856</v>
      </c>
      <c r="F5" s="24" t="s">
        <v>824</v>
      </c>
      <c r="G5" s="27">
        <v>37394</v>
      </c>
      <c r="H5" s="24" t="s">
        <v>857</v>
      </c>
      <c r="K5" s="24" t="s">
        <v>62</v>
      </c>
      <c r="M5" s="24" t="s">
        <v>858</v>
      </c>
      <c r="O5" s="27">
        <v>37552</v>
      </c>
      <c r="P5" s="24">
        <v>25620</v>
      </c>
      <c r="Q5" s="28">
        <f>(P5/60)</f>
        <v>427</v>
      </c>
      <c r="R5" s="24">
        <v>15.3</v>
      </c>
      <c r="S5" s="28">
        <f>(100-R5)/87</f>
        <v>0.97356321839080462</v>
      </c>
      <c r="V5" s="24">
        <v>6.1</v>
      </c>
      <c r="W5" s="24">
        <v>0.97</v>
      </c>
      <c r="X5" s="45">
        <f t="shared" si="2"/>
        <v>68.149425287356337</v>
      </c>
    </row>
    <row r="6" spans="1:24" s="24" customFormat="1" ht="18" x14ac:dyDescent="0.35">
      <c r="A6" s="24">
        <v>4</v>
      </c>
      <c r="B6" s="25" t="s">
        <v>850</v>
      </c>
      <c r="C6" s="24" t="s">
        <v>41</v>
      </c>
      <c r="D6" s="24" t="s">
        <v>516</v>
      </c>
      <c r="E6" s="24" t="s">
        <v>15</v>
      </c>
      <c r="F6" s="24">
        <v>160000</v>
      </c>
      <c r="G6" s="27">
        <v>37376</v>
      </c>
      <c r="H6" s="24" t="s">
        <v>854</v>
      </c>
      <c r="J6" s="24" t="s">
        <v>360</v>
      </c>
      <c r="K6" s="24" t="s">
        <v>855</v>
      </c>
      <c r="M6" s="24" t="s">
        <v>367</v>
      </c>
      <c r="O6" s="27">
        <v>37506</v>
      </c>
      <c r="P6" s="24">
        <v>20900</v>
      </c>
      <c r="Q6" s="28">
        <f t="shared" si="0"/>
        <v>348.33333333333331</v>
      </c>
      <c r="R6" s="24">
        <v>13.2</v>
      </c>
      <c r="S6" s="28">
        <f t="shared" si="1"/>
        <v>0.99770114942528731</v>
      </c>
      <c r="V6" s="24">
        <v>5.18</v>
      </c>
      <c r="W6" s="24">
        <v>2.5</v>
      </c>
      <c r="X6" s="45">
        <f t="shared" si="2"/>
        <v>67.091229160194672</v>
      </c>
    </row>
    <row r="7" spans="1:24" s="24" customFormat="1" ht="18" x14ac:dyDescent="0.35">
      <c r="A7" s="24">
        <v>6</v>
      </c>
      <c r="B7" s="25" t="s">
        <v>814</v>
      </c>
      <c r="C7" s="24" t="s">
        <v>226</v>
      </c>
      <c r="D7" s="24" t="s">
        <v>658</v>
      </c>
      <c r="E7" s="24" t="s">
        <v>15</v>
      </c>
      <c r="F7" s="24" t="s">
        <v>780</v>
      </c>
      <c r="G7" s="27">
        <v>37385</v>
      </c>
      <c r="H7" s="24" t="s">
        <v>731</v>
      </c>
      <c r="J7" s="24" t="s">
        <v>360</v>
      </c>
      <c r="M7" s="24" t="s">
        <v>859</v>
      </c>
      <c r="O7" s="27">
        <v>37544</v>
      </c>
      <c r="P7" s="24">
        <v>19044</v>
      </c>
      <c r="Q7" s="28">
        <f t="shared" si="0"/>
        <v>317.39999999999998</v>
      </c>
      <c r="R7" s="24">
        <v>12.5</v>
      </c>
      <c r="S7" s="28">
        <f t="shared" si="1"/>
        <v>1.0057471264367817</v>
      </c>
      <c r="T7" s="24">
        <v>421</v>
      </c>
      <c r="U7" s="24">
        <v>518</v>
      </c>
      <c r="V7" s="44">
        <f>(T7*U7)/43560</f>
        <v>5.0063820018365472</v>
      </c>
      <c r="X7" s="45">
        <f t="shared" si="2"/>
        <v>63.7634399080873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10"/>
  <sheetViews>
    <sheetView workbookViewId="0"/>
  </sheetViews>
  <sheetFormatPr defaultRowHeight="15.6" x14ac:dyDescent="0.3"/>
  <cols>
    <col min="1" max="1" width="5.5" customWidth="1"/>
    <col min="2" max="2" width="23.09765625" bestFit="1" customWidth="1"/>
    <col min="3" max="3" width="14" customWidth="1"/>
    <col min="4" max="4" width="16.3984375" bestFit="1" customWidth="1"/>
    <col min="5" max="5" width="11.59765625" bestFit="1" customWidth="1"/>
    <col min="6" max="6" width="20" bestFit="1" customWidth="1"/>
    <col min="7" max="7" width="14.59765625" bestFit="1" customWidth="1"/>
    <col min="8" max="8" width="33.19921875" bestFit="1" customWidth="1"/>
    <col min="9" max="9" width="25.69921875" bestFit="1" customWidth="1"/>
    <col min="10" max="10" width="26" bestFit="1" customWidth="1"/>
    <col min="11" max="11" width="26.5" bestFit="1" customWidth="1"/>
    <col min="12" max="12" width="18" bestFit="1" customWidth="1"/>
    <col min="13" max="13" width="10.59765625" bestFit="1" customWidth="1"/>
    <col min="14" max="14" width="30.8984375" bestFit="1" customWidth="1"/>
    <col min="15" max="15" width="14.09765625" bestFit="1" customWidth="1"/>
    <col min="16" max="16" width="14.19921875" bestFit="1" customWidth="1"/>
    <col min="17" max="17" width="12.59765625" bestFit="1" customWidth="1"/>
    <col min="18" max="18" width="9.3984375" style="17" bestFit="1" customWidth="1"/>
    <col min="19" max="19" width="10.8984375" bestFit="1" customWidth="1"/>
    <col min="20" max="20" width="12.69921875" style="4" bestFit="1" customWidth="1"/>
    <col min="24" max="24" width="16.3984375" bestFit="1" customWidth="1"/>
    <col min="25" max="25" width="12.3984375" style="20" customWidth="1"/>
  </cols>
  <sheetData>
    <row r="1" spans="1:25" s="24" customFormat="1" ht="16.5" customHeight="1" x14ac:dyDescent="0.35">
      <c r="A1" s="39" t="s">
        <v>253</v>
      </c>
      <c r="B1" s="39" t="s">
        <v>254</v>
      </c>
      <c r="C1" s="39" t="s">
        <v>255</v>
      </c>
      <c r="D1" s="39" t="s">
        <v>6</v>
      </c>
      <c r="E1" s="39" t="s">
        <v>256</v>
      </c>
      <c r="F1" s="39" t="s">
        <v>8</v>
      </c>
      <c r="G1" s="39" t="s">
        <v>9</v>
      </c>
      <c r="H1" s="39" t="s">
        <v>259</v>
      </c>
      <c r="I1" s="39" t="s">
        <v>261</v>
      </c>
      <c r="J1" s="39" t="s">
        <v>262</v>
      </c>
      <c r="K1" s="39" t="s">
        <v>263</v>
      </c>
      <c r="L1" s="39" t="s">
        <v>52</v>
      </c>
      <c r="M1" s="39" t="s">
        <v>51</v>
      </c>
      <c r="N1" s="39" t="s">
        <v>58</v>
      </c>
      <c r="O1" s="39" t="s">
        <v>264</v>
      </c>
      <c r="P1" s="39" t="s">
        <v>265</v>
      </c>
      <c r="Q1" s="39" t="s">
        <v>19</v>
      </c>
      <c r="R1" s="39" t="s">
        <v>266</v>
      </c>
      <c r="S1" s="39" t="s">
        <v>267</v>
      </c>
      <c r="T1" s="39" t="s">
        <v>268</v>
      </c>
      <c r="U1" s="39" t="s">
        <v>119</v>
      </c>
      <c r="V1" s="39" t="s">
        <v>269</v>
      </c>
      <c r="W1" s="39" t="s">
        <v>21</v>
      </c>
      <c r="X1" s="39" t="s">
        <v>17</v>
      </c>
      <c r="Y1" s="39" t="s">
        <v>270</v>
      </c>
    </row>
    <row r="2" spans="1:25" s="24" customFormat="1" ht="18" x14ac:dyDescent="0.35">
      <c r="A2" s="24">
        <v>1</v>
      </c>
      <c r="B2" s="25" t="s">
        <v>717</v>
      </c>
      <c r="C2" s="24" t="s">
        <v>27</v>
      </c>
      <c r="D2" s="24" t="s">
        <v>733</v>
      </c>
      <c r="E2" s="24" t="s">
        <v>15</v>
      </c>
      <c r="F2" s="24" t="s">
        <v>815</v>
      </c>
      <c r="G2" s="27">
        <v>36987</v>
      </c>
      <c r="H2" s="24" t="s">
        <v>816</v>
      </c>
      <c r="I2" s="24" t="s">
        <v>451</v>
      </c>
      <c r="K2" s="24" t="s">
        <v>451</v>
      </c>
      <c r="N2" s="24" t="s">
        <v>671</v>
      </c>
      <c r="P2" s="27">
        <v>37128</v>
      </c>
      <c r="Q2" s="24">
        <v>24440</v>
      </c>
      <c r="R2" s="40">
        <f>(Q2/60)</f>
        <v>407.33333333333331</v>
      </c>
      <c r="S2" s="24">
        <v>11.3</v>
      </c>
      <c r="T2" s="41">
        <f>(100-S2)/87</f>
        <v>1.0195402298850575</v>
      </c>
      <c r="W2" s="24">
        <v>5.23</v>
      </c>
      <c r="Y2" s="42">
        <f t="shared" ref="Y2:Y10" si="0">(R2*T2)/W2</f>
        <v>79.405873863578094</v>
      </c>
    </row>
    <row r="3" spans="1:25" s="24" customFormat="1" ht="18" x14ac:dyDescent="0.35">
      <c r="A3" s="24">
        <v>2</v>
      </c>
      <c r="B3" s="25" t="s">
        <v>809</v>
      </c>
      <c r="C3" s="24" t="s">
        <v>38</v>
      </c>
      <c r="D3" s="24" t="s">
        <v>817</v>
      </c>
      <c r="E3" s="24" t="s">
        <v>15</v>
      </c>
      <c r="F3" s="24" t="s">
        <v>691</v>
      </c>
      <c r="G3" s="27">
        <v>37027</v>
      </c>
      <c r="H3" s="24" t="s">
        <v>818</v>
      </c>
      <c r="K3" s="24" t="s">
        <v>360</v>
      </c>
      <c r="N3" s="24" t="s">
        <v>819</v>
      </c>
      <c r="O3" s="24" t="s">
        <v>779</v>
      </c>
      <c r="P3" s="27">
        <v>37193</v>
      </c>
      <c r="Q3" s="24">
        <v>22220</v>
      </c>
      <c r="R3" s="40">
        <f t="shared" ref="R3:R10" si="1">(Q3/60)</f>
        <v>370.33333333333331</v>
      </c>
      <c r="S3" s="24">
        <v>11.2</v>
      </c>
      <c r="T3" s="41">
        <f t="shared" ref="T3:T10" si="2">(100-S3)/87</f>
        <v>1.0206896551724138</v>
      </c>
      <c r="W3" s="24">
        <v>5.0999999999999996</v>
      </c>
      <c r="Y3" s="42">
        <f t="shared" si="0"/>
        <v>74.116745548794242</v>
      </c>
    </row>
    <row r="4" spans="1:25" s="24" customFormat="1" ht="18" x14ac:dyDescent="0.35">
      <c r="A4" s="24">
        <v>3</v>
      </c>
      <c r="B4" s="25" t="s">
        <v>745</v>
      </c>
      <c r="C4" s="24" t="s">
        <v>1012</v>
      </c>
      <c r="D4" s="24" t="s">
        <v>820</v>
      </c>
      <c r="F4" s="24" t="s">
        <v>821</v>
      </c>
      <c r="G4" s="27">
        <v>36990</v>
      </c>
      <c r="H4" s="24" t="s">
        <v>756</v>
      </c>
      <c r="I4" s="24" t="s">
        <v>822</v>
      </c>
      <c r="K4" s="24" t="s">
        <v>758</v>
      </c>
      <c r="L4" s="24" t="s">
        <v>823</v>
      </c>
      <c r="N4" s="24" t="s">
        <v>671</v>
      </c>
      <c r="P4" s="27">
        <v>37138</v>
      </c>
      <c r="Q4" s="24">
        <v>52580</v>
      </c>
      <c r="R4" s="40">
        <f t="shared" si="1"/>
        <v>876.33333333333337</v>
      </c>
      <c r="S4" s="24">
        <v>14.2</v>
      </c>
      <c r="T4" s="41">
        <f t="shared" si="2"/>
        <v>0.98620689655172411</v>
      </c>
      <c r="W4" s="24">
        <v>12.4</v>
      </c>
      <c r="X4" s="24">
        <v>1</v>
      </c>
      <c r="Y4" s="42">
        <f t="shared" si="0"/>
        <v>69.697256210604365</v>
      </c>
    </row>
    <row r="5" spans="1:25" s="24" customFormat="1" ht="18" x14ac:dyDescent="0.35">
      <c r="A5" s="24">
        <v>4</v>
      </c>
      <c r="B5" s="25" t="s">
        <v>78</v>
      </c>
      <c r="C5" s="24" t="s">
        <v>79</v>
      </c>
      <c r="D5" s="24" t="s">
        <v>661</v>
      </c>
      <c r="F5" s="24" t="s">
        <v>707</v>
      </c>
      <c r="G5" s="27">
        <v>37001</v>
      </c>
      <c r="N5" s="24" t="s">
        <v>558</v>
      </c>
      <c r="P5" s="27">
        <v>37168</v>
      </c>
      <c r="Q5" s="24">
        <v>22940</v>
      </c>
      <c r="R5" s="40">
        <f t="shared" si="1"/>
        <v>382.33333333333331</v>
      </c>
      <c r="S5" s="24">
        <v>9.3000000000000007</v>
      </c>
      <c r="T5" s="41">
        <f t="shared" si="2"/>
        <v>1.042528735632184</v>
      </c>
      <c r="W5" s="24">
        <v>6.1980000000000004</v>
      </c>
      <c r="X5" s="24">
        <v>2.4</v>
      </c>
      <c r="Y5" s="42">
        <f t="shared" si="0"/>
        <v>64.310017197489231</v>
      </c>
    </row>
    <row r="6" spans="1:25" s="24" customFormat="1" ht="18" x14ac:dyDescent="0.35">
      <c r="A6" s="24">
        <v>5</v>
      </c>
      <c r="B6" s="25" t="s">
        <v>810</v>
      </c>
      <c r="C6" s="24" t="s">
        <v>38</v>
      </c>
      <c r="D6" s="24" t="s">
        <v>767</v>
      </c>
      <c r="F6" s="24" t="s">
        <v>824</v>
      </c>
      <c r="G6" s="27">
        <v>37037</v>
      </c>
      <c r="I6" s="24" t="s">
        <v>741</v>
      </c>
      <c r="J6" s="24" t="s">
        <v>753</v>
      </c>
      <c r="K6" s="24" t="s">
        <v>825</v>
      </c>
      <c r="M6" s="24" t="s">
        <v>826</v>
      </c>
      <c r="N6" s="24" t="s">
        <v>446</v>
      </c>
      <c r="O6" s="24" t="s">
        <v>32</v>
      </c>
      <c r="P6" s="27">
        <v>37188</v>
      </c>
      <c r="Q6" s="24">
        <v>19860</v>
      </c>
      <c r="R6" s="40">
        <f t="shared" si="1"/>
        <v>331</v>
      </c>
      <c r="S6" s="24">
        <v>13.9</v>
      </c>
      <c r="T6" s="41">
        <f t="shared" si="2"/>
        <v>0.98965517241379308</v>
      </c>
      <c r="W6" s="24">
        <v>5.0999999999999996</v>
      </c>
      <c r="X6" s="24">
        <v>0.9</v>
      </c>
      <c r="Y6" s="42">
        <f t="shared" si="0"/>
        <v>64.230561189993253</v>
      </c>
    </row>
    <row r="7" spans="1:25" s="24" customFormat="1" ht="18" x14ac:dyDescent="0.35">
      <c r="A7" s="24">
        <v>6</v>
      </c>
      <c r="B7" s="25" t="s">
        <v>811</v>
      </c>
      <c r="C7" s="24" t="s">
        <v>226</v>
      </c>
      <c r="D7" s="24" t="s">
        <v>827</v>
      </c>
      <c r="E7" s="24" t="s">
        <v>15</v>
      </c>
      <c r="F7" s="24" t="s">
        <v>828</v>
      </c>
      <c r="G7" s="27">
        <v>37026</v>
      </c>
      <c r="H7" s="24" t="s">
        <v>107</v>
      </c>
      <c r="K7" s="24" t="s">
        <v>360</v>
      </c>
      <c r="N7" s="24" t="s">
        <v>829</v>
      </c>
      <c r="P7" s="27">
        <v>37173</v>
      </c>
      <c r="Q7" s="24">
        <v>33233</v>
      </c>
      <c r="R7" s="40">
        <f t="shared" si="1"/>
        <v>553.88333333333333</v>
      </c>
      <c r="S7" s="24">
        <v>10.4</v>
      </c>
      <c r="T7" s="41">
        <f t="shared" si="2"/>
        <v>1.0298850574712644</v>
      </c>
      <c r="W7" s="24">
        <v>9.11</v>
      </c>
      <c r="Y7" s="42">
        <f t="shared" si="0"/>
        <v>62.616483927812894</v>
      </c>
    </row>
    <row r="8" spans="1:25" s="24" customFormat="1" ht="18" x14ac:dyDescent="0.35">
      <c r="A8" s="24">
        <v>7</v>
      </c>
      <c r="B8" s="25" t="s">
        <v>812</v>
      </c>
      <c r="C8" s="24" t="s">
        <v>226</v>
      </c>
      <c r="D8" s="24" t="s">
        <v>830</v>
      </c>
      <c r="E8" s="24" t="s">
        <v>15</v>
      </c>
      <c r="F8" s="24" t="s">
        <v>707</v>
      </c>
      <c r="G8" s="27">
        <v>37001</v>
      </c>
      <c r="H8" s="24" t="s">
        <v>831</v>
      </c>
      <c r="K8" s="24" t="s">
        <v>360</v>
      </c>
      <c r="N8" s="24" t="s">
        <v>558</v>
      </c>
      <c r="P8" s="27">
        <v>37146</v>
      </c>
      <c r="Q8" s="24">
        <v>18020</v>
      </c>
      <c r="R8" s="40">
        <f t="shared" si="1"/>
        <v>300.33333333333331</v>
      </c>
      <c r="S8" s="24">
        <v>10.9</v>
      </c>
      <c r="T8" s="41">
        <f t="shared" si="2"/>
        <v>1.0241379310344827</v>
      </c>
      <c r="U8" s="24">
        <v>99</v>
      </c>
      <c r="V8" s="24">
        <v>2200</v>
      </c>
      <c r="W8" s="24">
        <v>5</v>
      </c>
      <c r="Y8" s="42">
        <f t="shared" si="0"/>
        <v>61.516551724137926</v>
      </c>
    </row>
    <row r="9" spans="1:25" s="24" customFormat="1" ht="18" x14ac:dyDescent="0.35">
      <c r="A9" s="24">
        <v>8</v>
      </c>
      <c r="B9" s="25" t="s">
        <v>813</v>
      </c>
      <c r="C9" s="24" t="s">
        <v>226</v>
      </c>
      <c r="D9" s="24" t="s">
        <v>729</v>
      </c>
      <c r="F9" s="24" t="s">
        <v>707</v>
      </c>
      <c r="G9" s="27">
        <v>37021</v>
      </c>
      <c r="I9" s="24" t="s">
        <v>1007</v>
      </c>
      <c r="N9" s="24" t="s">
        <v>1008</v>
      </c>
      <c r="O9" s="24" t="s">
        <v>32</v>
      </c>
      <c r="P9" s="27">
        <v>37183</v>
      </c>
      <c r="Q9" s="24">
        <v>19360</v>
      </c>
      <c r="R9" s="40">
        <f t="shared" si="1"/>
        <v>322.66666666666669</v>
      </c>
      <c r="S9" s="24">
        <v>12.2</v>
      </c>
      <c r="T9" s="41">
        <f t="shared" si="2"/>
        <v>1.0091954022988505</v>
      </c>
      <c r="W9" s="24">
        <v>5.5</v>
      </c>
      <c r="Y9" s="42">
        <f t="shared" si="0"/>
        <v>59.206130268199239</v>
      </c>
    </row>
    <row r="10" spans="1:25" s="24" customFormat="1" ht="18" x14ac:dyDescent="0.35">
      <c r="A10" s="24">
        <v>9</v>
      </c>
      <c r="B10" s="25" t="s">
        <v>814</v>
      </c>
      <c r="C10" s="24" t="s">
        <v>226</v>
      </c>
      <c r="D10" s="24" t="s">
        <v>827</v>
      </c>
      <c r="E10" s="24" t="s">
        <v>15</v>
      </c>
      <c r="F10" s="24" t="s">
        <v>699</v>
      </c>
      <c r="G10" s="27">
        <v>37012</v>
      </c>
      <c r="H10" s="24" t="s">
        <v>1009</v>
      </c>
      <c r="I10" s="24" t="s">
        <v>1010</v>
      </c>
      <c r="N10" s="24" t="s">
        <v>1011</v>
      </c>
      <c r="P10" s="27">
        <v>37168</v>
      </c>
      <c r="Q10" s="24">
        <v>22680</v>
      </c>
      <c r="R10" s="40">
        <f t="shared" si="1"/>
        <v>378</v>
      </c>
      <c r="S10" s="24">
        <v>11</v>
      </c>
      <c r="T10" s="41">
        <f t="shared" si="2"/>
        <v>1.0229885057471264</v>
      </c>
      <c r="U10" s="24">
        <v>548</v>
      </c>
      <c r="V10" s="24">
        <v>548</v>
      </c>
      <c r="W10" s="24">
        <v>6.89</v>
      </c>
      <c r="Y10" s="42">
        <f t="shared" si="0"/>
        <v>56.123317151293726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22"/>
  <sheetViews>
    <sheetView workbookViewId="0"/>
  </sheetViews>
  <sheetFormatPr defaultRowHeight="15.6" x14ac:dyDescent="0.3"/>
  <cols>
    <col min="1" max="1" width="5.8984375" customWidth="1"/>
    <col min="2" max="2" width="15.59765625" bestFit="1" customWidth="1"/>
    <col min="3" max="3" width="13.59765625" customWidth="1"/>
    <col min="4" max="4" width="13.8984375" customWidth="1"/>
    <col min="5" max="5" width="10.59765625" customWidth="1"/>
    <col min="6" max="6" width="19" bestFit="1" customWidth="1"/>
    <col min="7" max="7" width="14" bestFit="1" customWidth="1"/>
    <col min="8" max="8" width="16.69921875" bestFit="1" customWidth="1"/>
    <col min="9" max="9" width="23" customWidth="1"/>
    <col min="10" max="10" width="22" customWidth="1"/>
    <col min="11" max="11" width="24.69921875" bestFit="1" customWidth="1"/>
    <col min="12" max="12" width="25.3984375" bestFit="1" customWidth="1"/>
    <col min="13" max="13" width="11.3984375" bestFit="1" customWidth="1"/>
    <col min="14" max="14" width="28.5" bestFit="1" customWidth="1"/>
    <col min="15" max="15" width="14.5" bestFit="1" customWidth="1"/>
    <col min="16" max="16" width="13.5" bestFit="1" customWidth="1"/>
    <col min="17" max="17" width="11.5" bestFit="1" customWidth="1"/>
    <col min="18" max="18" width="9.5" style="15" bestFit="1" customWidth="1"/>
    <col min="19" max="19" width="9.8984375" bestFit="1" customWidth="1"/>
    <col min="20" max="20" width="12.69921875" style="15" bestFit="1" customWidth="1"/>
    <col min="24" max="24" width="13" customWidth="1"/>
    <col min="25" max="25" width="15" bestFit="1" customWidth="1"/>
    <col min="26" max="26" width="9.5" customWidth="1"/>
    <col min="27" max="27" width="16.8984375" bestFit="1" customWidth="1"/>
  </cols>
  <sheetData>
    <row r="1" spans="1:27" s="11" customFormat="1" x14ac:dyDescent="0.3">
      <c r="A1" s="36" t="s">
        <v>253</v>
      </c>
      <c r="B1" s="36" t="s">
        <v>254</v>
      </c>
      <c r="C1" s="36" t="s">
        <v>255</v>
      </c>
      <c r="D1" s="36" t="s">
        <v>6</v>
      </c>
      <c r="E1" s="36" t="s">
        <v>256</v>
      </c>
      <c r="F1" s="36" t="s">
        <v>8</v>
      </c>
      <c r="G1" s="36" t="s">
        <v>9</v>
      </c>
      <c r="H1" s="36" t="s">
        <v>258</v>
      </c>
      <c r="I1" s="36" t="s">
        <v>259</v>
      </c>
      <c r="J1" s="36" t="s">
        <v>261</v>
      </c>
      <c r="K1" s="36" t="s">
        <v>262</v>
      </c>
      <c r="L1" s="36" t="s">
        <v>263</v>
      </c>
      <c r="M1" s="36" t="s">
        <v>52</v>
      </c>
      <c r="N1" s="36" t="s">
        <v>58</v>
      </c>
      <c r="O1" s="36" t="s">
        <v>264</v>
      </c>
      <c r="P1" s="36" t="s">
        <v>265</v>
      </c>
      <c r="Q1" s="36" t="s">
        <v>19</v>
      </c>
      <c r="R1" s="37" t="s">
        <v>266</v>
      </c>
      <c r="S1" s="36" t="s">
        <v>267</v>
      </c>
      <c r="T1" s="37" t="s">
        <v>268</v>
      </c>
      <c r="U1" s="36" t="s">
        <v>119</v>
      </c>
      <c r="V1" s="36" t="s">
        <v>269</v>
      </c>
      <c r="W1" s="36" t="s">
        <v>21</v>
      </c>
      <c r="X1" s="36" t="s">
        <v>270</v>
      </c>
      <c r="Y1" s="36" t="s">
        <v>17</v>
      </c>
      <c r="Z1" s="36" t="s">
        <v>22</v>
      </c>
      <c r="AA1" s="36" t="s">
        <v>271</v>
      </c>
    </row>
    <row r="2" spans="1:27" s="12" customFormat="1" x14ac:dyDescent="0.3">
      <c r="A2" s="12">
        <v>1</v>
      </c>
      <c r="B2" s="11" t="s">
        <v>744</v>
      </c>
      <c r="C2" s="12" t="s">
        <v>38</v>
      </c>
      <c r="D2" s="12" t="s">
        <v>720</v>
      </c>
      <c r="E2" s="12" t="s">
        <v>15</v>
      </c>
      <c r="F2" s="32" t="s">
        <v>721</v>
      </c>
      <c r="G2" s="14">
        <v>36661</v>
      </c>
      <c r="I2" s="12" t="s">
        <v>752</v>
      </c>
      <c r="K2" s="12" t="s">
        <v>741</v>
      </c>
      <c r="L2" s="12" t="s">
        <v>753</v>
      </c>
      <c r="N2" s="12" t="s">
        <v>329</v>
      </c>
      <c r="O2" s="12" t="s">
        <v>32</v>
      </c>
      <c r="P2" s="14">
        <v>36813</v>
      </c>
      <c r="Q2" s="13">
        <v>21120</v>
      </c>
      <c r="R2" s="38">
        <f t="shared" ref="R2:R11" si="0">(Q2/60)</f>
        <v>352</v>
      </c>
      <c r="S2" s="12">
        <v>9.3000000000000007</v>
      </c>
      <c r="T2" s="38">
        <f t="shared" ref="T2:T11" si="1">(100-S2)/87</f>
        <v>1.042528735632184</v>
      </c>
      <c r="U2" s="12">
        <v>400</v>
      </c>
      <c r="V2" s="12">
        <v>550</v>
      </c>
      <c r="W2" s="12">
        <v>5.05</v>
      </c>
      <c r="X2" s="33">
        <f>(R2*T2)/W2</f>
        <v>72.667349493570057</v>
      </c>
      <c r="Z2" s="34"/>
      <c r="AA2" s="35">
        <v>72.3</v>
      </c>
    </row>
    <row r="3" spans="1:27" s="12" customFormat="1" x14ac:dyDescent="0.3">
      <c r="A3" s="12">
        <v>2</v>
      </c>
      <c r="B3" s="11" t="s">
        <v>745</v>
      </c>
      <c r="C3" s="12" t="s">
        <v>133</v>
      </c>
      <c r="D3" s="12" t="s">
        <v>754</v>
      </c>
      <c r="F3" s="32" t="s">
        <v>755</v>
      </c>
      <c r="G3" s="14">
        <v>36624</v>
      </c>
      <c r="I3" s="12" t="s">
        <v>756</v>
      </c>
      <c r="J3" s="12" t="s">
        <v>757</v>
      </c>
      <c r="L3" s="12" t="s">
        <v>758</v>
      </c>
      <c r="N3" s="12" t="s">
        <v>759</v>
      </c>
      <c r="P3" s="14">
        <v>36787</v>
      </c>
      <c r="Q3" s="13">
        <v>57960</v>
      </c>
      <c r="R3" s="38">
        <f t="shared" si="0"/>
        <v>966</v>
      </c>
      <c r="S3" s="12">
        <v>10</v>
      </c>
      <c r="T3" s="38">
        <f t="shared" si="1"/>
        <v>1.0344827586206897</v>
      </c>
      <c r="U3" s="12">
        <v>500</v>
      </c>
      <c r="V3" s="12">
        <v>1204</v>
      </c>
      <c r="W3" s="12">
        <v>13.96</v>
      </c>
      <c r="X3" s="33">
        <f>(R3*T3)/W3</f>
        <v>71.583835589368647</v>
      </c>
      <c r="Y3" s="12">
        <v>1.8</v>
      </c>
      <c r="Z3" s="34">
        <f>X3*(Y3-1)/100</f>
        <v>0.5726706847149492</v>
      </c>
      <c r="AA3" s="35">
        <v>71.58</v>
      </c>
    </row>
    <row r="4" spans="1:27" s="12" customFormat="1" x14ac:dyDescent="0.3">
      <c r="A4" s="12">
        <v>3</v>
      </c>
      <c r="B4" s="11" t="s">
        <v>662</v>
      </c>
      <c r="C4" s="12" t="s">
        <v>79</v>
      </c>
      <c r="D4" s="12" t="s">
        <v>720</v>
      </c>
      <c r="E4" s="12" t="s">
        <v>15</v>
      </c>
      <c r="F4" s="32" t="s">
        <v>760</v>
      </c>
      <c r="G4" s="14">
        <v>36658</v>
      </c>
      <c r="K4" s="12" t="s">
        <v>761</v>
      </c>
      <c r="L4" s="12" t="s">
        <v>762</v>
      </c>
      <c r="M4" s="12" t="s">
        <v>763</v>
      </c>
      <c r="N4" s="12" t="s">
        <v>764</v>
      </c>
      <c r="O4" s="12" t="s">
        <v>32</v>
      </c>
      <c r="P4" s="14">
        <v>36817</v>
      </c>
      <c r="Q4" s="13">
        <v>22600</v>
      </c>
      <c r="R4" s="38">
        <f t="shared" si="0"/>
        <v>376.66666666666669</v>
      </c>
      <c r="S4" s="12">
        <v>12.9</v>
      </c>
      <c r="T4" s="38">
        <f t="shared" si="1"/>
        <v>1.0011494252873563</v>
      </c>
      <c r="W4" s="12">
        <v>5.31</v>
      </c>
      <c r="X4" s="33">
        <f t="shared" ref="X4:X11" si="2">(R4*T4)/W4</f>
        <v>71.016876997784848</v>
      </c>
      <c r="Y4" s="12">
        <v>1.3</v>
      </c>
      <c r="Z4" s="34">
        <f>X4*(Y4-1)/100</f>
        <v>0.21305063099335456</v>
      </c>
      <c r="AA4" s="35">
        <v>71.016000000000005</v>
      </c>
    </row>
    <row r="5" spans="1:27" s="12" customFormat="1" x14ac:dyDescent="0.3">
      <c r="A5" s="12">
        <v>4</v>
      </c>
      <c r="B5" s="11" t="s">
        <v>746</v>
      </c>
      <c r="C5" s="12" t="s">
        <v>133</v>
      </c>
      <c r="D5" s="12" t="s">
        <v>720</v>
      </c>
      <c r="E5" s="12" t="s">
        <v>15</v>
      </c>
      <c r="F5" s="32" t="s">
        <v>721</v>
      </c>
      <c r="G5" s="14">
        <v>36685</v>
      </c>
      <c r="I5" s="12" t="s">
        <v>731</v>
      </c>
      <c r="K5" s="12" t="s">
        <v>766</v>
      </c>
      <c r="L5" s="12" t="s">
        <v>758</v>
      </c>
      <c r="M5" s="12" t="s">
        <v>765</v>
      </c>
      <c r="N5" s="12" t="s">
        <v>671</v>
      </c>
      <c r="P5" s="14">
        <v>36823</v>
      </c>
      <c r="Q5" s="13">
        <v>21780</v>
      </c>
      <c r="R5" s="38">
        <f t="shared" si="0"/>
        <v>363</v>
      </c>
      <c r="S5" s="12">
        <v>12.6</v>
      </c>
      <c r="T5" s="38">
        <f t="shared" si="1"/>
        <v>1.0045977011494254</v>
      </c>
      <c r="W5" s="12">
        <v>5.38</v>
      </c>
      <c r="X5" s="33">
        <f t="shared" si="2"/>
        <v>67.782335598000259</v>
      </c>
      <c r="Z5" s="34"/>
      <c r="AA5" s="35">
        <v>67.78</v>
      </c>
    </row>
    <row r="6" spans="1:27" s="12" customFormat="1" x14ac:dyDescent="0.3">
      <c r="A6" s="12">
        <v>5</v>
      </c>
      <c r="B6" s="11" t="s">
        <v>747</v>
      </c>
      <c r="C6" s="12" t="s">
        <v>784</v>
      </c>
      <c r="D6" s="12" t="s">
        <v>767</v>
      </c>
      <c r="F6" s="32" t="s">
        <v>770</v>
      </c>
      <c r="G6" s="14">
        <v>36651</v>
      </c>
      <c r="I6" s="12" t="s">
        <v>768</v>
      </c>
      <c r="J6" s="12" t="s">
        <v>769</v>
      </c>
      <c r="K6" s="12" t="s">
        <v>771</v>
      </c>
      <c r="N6" s="12" t="s">
        <v>329</v>
      </c>
      <c r="O6" s="12" t="s">
        <v>772</v>
      </c>
      <c r="P6" s="14">
        <v>36809</v>
      </c>
      <c r="Q6" s="13">
        <v>24760</v>
      </c>
      <c r="R6" s="38">
        <f t="shared" si="0"/>
        <v>412.66666666666669</v>
      </c>
      <c r="S6" s="12">
        <v>10.5</v>
      </c>
      <c r="T6" s="38">
        <f t="shared" si="1"/>
        <v>1.0287356321839081</v>
      </c>
      <c r="W6" s="12">
        <v>6.29</v>
      </c>
      <c r="X6" s="33">
        <f t="shared" si="2"/>
        <v>67.49203564619387</v>
      </c>
      <c r="Y6" s="12">
        <v>1</v>
      </c>
      <c r="Z6" s="34"/>
      <c r="AA6" s="35">
        <v>67.489999999999995</v>
      </c>
    </row>
    <row r="7" spans="1:27" s="12" customFormat="1" x14ac:dyDescent="0.3">
      <c r="A7" s="12">
        <v>6</v>
      </c>
      <c r="B7" s="11" t="s">
        <v>175</v>
      </c>
      <c r="C7" s="12" t="s">
        <v>38</v>
      </c>
      <c r="D7" s="12" t="s">
        <v>661</v>
      </c>
      <c r="F7" s="32" t="s">
        <v>739</v>
      </c>
      <c r="G7" s="14">
        <v>36661</v>
      </c>
      <c r="I7" s="12" t="s">
        <v>162</v>
      </c>
      <c r="J7" s="12" t="s">
        <v>741</v>
      </c>
      <c r="N7" s="12" t="s">
        <v>460</v>
      </c>
      <c r="O7" s="12" t="s">
        <v>32</v>
      </c>
      <c r="P7" s="14">
        <v>36816</v>
      </c>
      <c r="Q7" s="13">
        <v>22580</v>
      </c>
      <c r="R7" s="38">
        <f t="shared" si="0"/>
        <v>376.33333333333331</v>
      </c>
      <c r="S7" s="12">
        <v>13.5</v>
      </c>
      <c r="T7" s="38">
        <f t="shared" si="1"/>
        <v>0.99425287356321834</v>
      </c>
      <c r="U7" s="12">
        <v>750</v>
      </c>
      <c r="V7" s="12">
        <v>335</v>
      </c>
      <c r="W7" s="12">
        <v>5.77</v>
      </c>
      <c r="X7" s="33">
        <f t="shared" si="2"/>
        <v>64.847573324833817</v>
      </c>
      <c r="Y7" s="12">
        <v>1.2</v>
      </c>
      <c r="Z7" s="34">
        <f>X7*(Y7-1)/100</f>
        <v>0.12969514664966761</v>
      </c>
      <c r="AA7" s="35">
        <v>64.900000000000006</v>
      </c>
    </row>
    <row r="8" spans="1:27" s="12" customFormat="1" x14ac:dyDescent="0.3">
      <c r="A8" s="12">
        <v>7</v>
      </c>
      <c r="B8" s="11" t="s">
        <v>748</v>
      </c>
      <c r="C8" s="12" t="s">
        <v>226</v>
      </c>
      <c r="D8" s="12" t="s">
        <v>773</v>
      </c>
      <c r="E8" s="12" t="s">
        <v>15</v>
      </c>
      <c r="F8" s="19">
        <v>130000</v>
      </c>
      <c r="G8" s="14">
        <v>36661</v>
      </c>
      <c r="I8" s="12" t="s">
        <v>774</v>
      </c>
      <c r="K8" s="12" t="s">
        <v>451</v>
      </c>
      <c r="L8" s="12" t="s">
        <v>451</v>
      </c>
      <c r="N8" s="12" t="s">
        <v>329</v>
      </c>
      <c r="O8" s="12" t="s">
        <v>32</v>
      </c>
      <c r="P8" s="14">
        <v>36809</v>
      </c>
      <c r="Q8" s="13">
        <v>21440</v>
      </c>
      <c r="R8" s="38">
        <f t="shared" si="0"/>
        <v>357.33333333333331</v>
      </c>
      <c r="S8" s="12">
        <v>11.7</v>
      </c>
      <c r="T8" s="38">
        <f t="shared" si="1"/>
        <v>1.0149425287356322</v>
      </c>
      <c r="U8" s="12">
        <v>1212</v>
      </c>
      <c r="V8" s="12">
        <v>206</v>
      </c>
      <c r="W8" s="12">
        <v>5.75</v>
      </c>
      <c r="X8" s="33">
        <f t="shared" si="2"/>
        <v>63.073529901715801</v>
      </c>
      <c r="Y8" s="12">
        <v>1.7</v>
      </c>
      <c r="Z8" s="34">
        <f>X8*(Y8-1)/100</f>
        <v>0.44151470931201059</v>
      </c>
      <c r="AA8" s="35">
        <v>63.1</v>
      </c>
    </row>
    <row r="9" spans="1:27" s="12" customFormat="1" x14ac:dyDescent="0.3">
      <c r="A9" s="12">
        <v>8</v>
      </c>
      <c r="B9" s="11" t="s">
        <v>749</v>
      </c>
      <c r="C9" s="12" t="s">
        <v>226</v>
      </c>
      <c r="D9" s="12" t="s">
        <v>775</v>
      </c>
      <c r="F9" s="32" t="s">
        <v>699</v>
      </c>
      <c r="G9" s="14">
        <v>36646</v>
      </c>
      <c r="K9" s="12" t="s">
        <v>451</v>
      </c>
      <c r="L9" s="12" t="s">
        <v>783</v>
      </c>
      <c r="N9" s="12" t="s">
        <v>671</v>
      </c>
      <c r="O9" s="12" t="s">
        <v>776</v>
      </c>
      <c r="P9" s="14">
        <v>36789</v>
      </c>
      <c r="Q9" s="13">
        <v>20070</v>
      </c>
      <c r="R9" s="38">
        <f t="shared" si="0"/>
        <v>334.5</v>
      </c>
      <c r="S9" s="12">
        <v>12.8</v>
      </c>
      <c r="T9" s="38">
        <f t="shared" si="1"/>
        <v>1.0022988505747126</v>
      </c>
      <c r="U9" s="12">
        <v>975</v>
      </c>
      <c r="V9" s="12">
        <v>240</v>
      </c>
      <c r="W9" s="12">
        <v>5.37</v>
      </c>
      <c r="X9" s="33">
        <f t="shared" si="2"/>
        <v>62.433699351441597</v>
      </c>
      <c r="Y9" s="12">
        <v>6.6</v>
      </c>
      <c r="Z9" s="34">
        <f>X9*(Y9-1)/100</f>
        <v>3.4962871636807291</v>
      </c>
      <c r="AA9" s="35">
        <v>62.43</v>
      </c>
    </row>
    <row r="10" spans="1:27" s="12" customFormat="1" x14ac:dyDescent="0.3">
      <c r="A10" s="12">
        <v>9</v>
      </c>
      <c r="B10" s="11" t="s">
        <v>750</v>
      </c>
      <c r="C10" s="12" t="s">
        <v>43</v>
      </c>
      <c r="D10" s="12" t="s">
        <v>777</v>
      </c>
      <c r="F10" s="32"/>
      <c r="G10" s="14">
        <v>36655</v>
      </c>
      <c r="I10" s="12" t="s">
        <v>346</v>
      </c>
      <c r="L10" s="12" t="s">
        <v>778</v>
      </c>
      <c r="N10" s="12" t="s">
        <v>671</v>
      </c>
      <c r="O10" s="12" t="s">
        <v>779</v>
      </c>
      <c r="P10" s="14">
        <v>36798</v>
      </c>
      <c r="Q10" s="13">
        <v>17440</v>
      </c>
      <c r="R10" s="38">
        <f t="shared" si="0"/>
        <v>290.66666666666669</v>
      </c>
      <c r="S10" s="12">
        <v>11.6</v>
      </c>
      <c r="T10" s="38">
        <f t="shared" si="1"/>
        <v>1.0160919540229885</v>
      </c>
      <c r="W10" s="12">
        <v>5.5628000000000002</v>
      </c>
      <c r="X10" s="33">
        <f t="shared" si="2"/>
        <v>53.092698156087224</v>
      </c>
      <c r="Y10" s="12">
        <v>3.5</v>
      </c>
      <c r="Z10" s="34">
        <f>X10*(Y10-1)/100</f>
        <v>1.3273174539021806</v>
      </c>
      <c r="AA10" s="35">
        <v>53.29</v>
      </c>
    </row>
    <row r="11" spans="1:27" s="12" customFormat="1" x14ac:dyDescent="0.3">
      <c r="A11" s="12">
        <v>10</v>
      </c>
      <c r="B11" s="11" t="s">
        <v>751</v>
      </c>
      <c r="C11" s="12" t="s">
        <v>226</v>
      </c>
      <c r="D11" s="12" t="s">
        <v>720</v>
      </c>
      <c r="E11" s="12" t="s">
        <v>15</v>
      </c>
      <c r="F11" s="32" t="s">
        <v>780</v>
      </c>
      <c r="G11" s="14">
        <v>36706</v>
      </c>
      <c r="H11" s="12" t="s">
        <v>781</v>
      </c>
      <c r="J11" s="12" t="s">
        <v>64</v>
      </c>
      <c r="L11" s="12" t="s">
        <v>782</v>
      </c>
      <c r="N11" s="12" t="s">
        <v>382</v>
      </c>
      <c r="O11" s="12" t="s">
        <v>743</v>
      </c>
      <c r="P11" s="14">
        <v>36831</v>
      </c>
      <c r="Q11" s="13">
        <v>14980</v>
      </c>
      <c r="R11" s="38">
        <f t="shared" si="0"/>
        <v>249.66666666666666</v>
      </c>
      <c r="S11" s="12">
        <v>10.4</v>
      </c>
      <c r="T11" s="38">
        <f t="shared" si="1"/>
        <v>1.0298850574712644</v>
      </c>
      <c r="U11" s="12">
        <v>285</v>
      </c>
      <c r="V11" s="12">
        <v>1165</v>
      </c>
      <c r="W11" s="12">
        <v>7.62</v>
      </c>
      <c r="X11" s="33">
        <f t="shared" si="2"/>
        <v>33.743827998511684</v>
      </c>
      <c r="Y11" s="12">
        <v>3.6</v>
      </c>
      <c r="Z11" s="34">
        <f>X11*(Y11-1)/100</f>
        <v>0.87733952796130377</v>
      </c>
      <c r="AA11" s="35">
        <v>33.744</v>
      </c>
    </row>
    <row r="12" spans="1:27" x14ac:dyDescent="0.3">
      <c r="W12">
        <f>(U12*V12)/43560</f>
        <v>0</v>
      </c>
    </row>
    <row r="22" spans="21:21" x14ac:dyDescent="0.3">
      <c r="U22" s="15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8"/>
  <sheetViews>
    <sheetView workbookViewId="0"/>
  </sheetViews>
  <sheetFormatPr defaultRowHeight="15.6" x14ac:dyDescent="0.3"/>
  <cols>
    <col min="1" max="1" width="6.09765625" customWidth="1"/>
    <col min="2" max="2" width="24.5" bestFit="1" customWidth="1"/>
    <col min="3" max="3" width="12.8984375" customWidth="1"/>
    <col min="4" max="4" width="16.3984375" bestFit="1" customWidth="1"/>
    <col min="5" max="5" width="9.8984375" customWidth="1"/>
    <col min="6" max="6" width="20" bestFit="1" customWidth="1"/>
    <col min="7" max="7" width="12.69921875" customWidth="1"/>
    <col min="8" max="8" width="14.3984375" bestFit="1" customWidth="1"/>
    <col min="9" max="9" width="20.69921875" bestFit="1" customWidth="1"/>
    <col min="10" max="10" width="26" bestFit="1" customWidth="1"/>
    <col min="11" max="11" width="26.5" bestFit="1" customWidth="1"/>
    <col min="12" max="12" width="30.8984375" bestFit="1" customWidth="1"/>
    <col min="13" max="13" width="14.09765625" bestFit="1" customWidth="1"/>
    <col min="14" max="14" width="14.19921875" bestFit="1" customWidth="1"/>
    <col min="15" max="15" width="12.59765625" bestFit="1" customWidth="1"/>
    <col min="16" max="16" width="9.3984375" bestFit="1" customWidth="1"/>
    <col min="17" max="17" width="10.8984375" bestFit="1" customWidth="1"/>
    <col min="18" max="18" width="13" customWidth="1"/>
    <col min="20" max="20" width="13.19921875" customWidth="1"/>
  </cols>
  <sheetData>
    <row r="1" spans="1:20" s="24" customFormat="1" ht="18" x14ac:dyDescent="0.35">
      <c r="A1" s="23" t="s">
        <v>253</v>
      </c>
      <c r="B1" s="23" t="s">
        <v>254</v>
      </c>
      <c r="C1" s="23" t="s">
        <v>255</v>
      </c>
      <c r="D1" s="23" t="s">
        <v>6</v>
      </c>
      <c r="E1" s="23" t="s">
        <v>256</v>
      </c>
      <c r="F1" s="23" t="s">
        <v>8</v>
      </c>
      <c r="G1" s="23" t="s">
        <v>9</v>
      </c>
      <c r="H1" s="23" t="s">
        <v>259</v>
      </c>
      <c r="I1" s="23" t="s">
        <v>261</v>
      </c>
      <c r="J1" s="23" t="s">
        <v>262</v>
      </c>
      <c r="K1" s="23" t="s">
        <v>263</v>
      </c>
      <c r="L1" s="23" t="s">
        <v>58</v>
      </c>
      <c r="M1" s="23" t="s">
        <v>264</v>
      </c>
      <c r="N1" s="23" t="s">
        <v>265</v>
      </c>
      <c r="O1" s="23" t="s">
        <v>19</v>
      </c>
      <c r="P1" s="23" t="s">
        <v>266</v>
      </c>
      <c r="Q1" s="23" t="s">
        <v>267</v>
      </c>
      <c r="R1" s="23" t="s">
        <v>268</v>
      </c>
      <c r="S1" s="23" t="s">
        <v>21</v>
      </c>
      <c r="T1" s="23" t="s">
        <v>270</v>
      </c>
    </row>
    <row r="2" spans="1:20" s="24" customFormat="1" ht="18" x14ac:dyDescent="0.35">
      <c r="A2" s="24">
        <v>1</v>
      </c>
      <c r="B2" s="25" t="s">
        <v>714</v>
      </c>
      <c r="C2" s="24" t="s">
        <v>719</v>
      </c>
      <c r="D2" s="24" t="s">
        <v>720</v>
      </c>
      <c r="F2" s="26" t="s">
        <v>721</v>
      </c>
      <c r="G2" s="27">
        <v>36299</v>
      </c>
      <c r="H2" s="24" t="s">
        <v>441</v>
      </c>
      <c r="J2" s="24" t="s">
        <v>722</v>
      </c>
      <c r="K2" s="24" t="s">
        <v>723</v>
      </c>
      <c r="L2" s="24" t="s">
        <v>446</v>
      </c>
      <c r="N2" s="27">
        <v>36448</v>
      </c>
      <c r="O2" s="24">
        <v>22720</v>
      </c>
      <c r="P2" s="28">
        <f t="shared" ref="P2:P8" si="0">(O2/60)</f>
        <v>378.66666666666669</v>
      </c>
      <c r="Q2" s="24">
        <v>11.5</v>
      </c>
      <c r="R2" s="28">
        <f t="shared" ref="R2:R8" si="1">(100-Q2)/87</f>
        <v>1.0172413793103448</v>
      </c>
      <c r="S2" s="24">
        <v>5.0199999999999996</v>
      </c>
      <c r="T2" s="29">
        <f t="shared" ref="T2:T8" si="2">(P2*R2)/S2</f>
        <v>76.732151852360687</v>
      </c>
    </row>
    <row r="3" spans="1:20" s="24" customFormat="1" ht="18" x14ac:dyDescent="0.35">
      <c r="A3" s="24">
        <v>2</v>
      </c>
      <c r="B3" s="25" t="s">
        <v>715</v>
      </c>
      <c r="C3" s="30" t="s">
        <v>27</v>
      </c>
      <c r="D3" s="24" t="s">
        <v>724</v>
      </c>
      <c r="F3" s="26"/>
      <c r="G3" s="27">
        <v>36294</v>
      </c>
      <c r="K3" s="24" t="s">
        <v>725</v>
      </c>
      <c r="N3" s="27">
        <v>36438</v>
      </c>
      <c r="O3" s="24">
        <v>25820</v>
      </c>
      <c r="P3" s="28">
        <f t="shared" si="0"/>
        <v>430.33333333333331</v>
      </c>
      <c r="Q3" s="24">
        <v>12</v>
      </c>
      <c r="R3" s="28">
        <f t="shared" si="1"/>
        <v>1.0114942528735633</v>
      </c>
      <c r="S3" s="24">
        <v>5.76</v>
      </c>
      <c r="T3" s="29">
        <f t="shared" si="2"/>
        <v>75.569391230310785</v>
      </c>
    </row>
    <row r="4" spans="1:20" s="24" customFormat="1" ht="18" x14ac:dyDescent="0.35">
      <c r="A4" s="24">
        <v>3</v>
      </c>
      <c r="B4" s="25" t="s">
        <v>726</v>
      </c>
      <c r="C4" s="30" t="s">
        <v>79</v>
      </c>
      <c r="D4" s="24" t="s">
        <v>661</v>
      </c>
      <c r="F4" s="31">
        <v>108900</v>
      </c>
      <c r="G4" s="27">
        <v>36289</v>
      </c>
      <c r="H4" s="24" t="s">
        <v>727</v>
      </c>
      <c r="I4" s="24" t="s">
        <v>728</v>
      </c>
      <c r="K4" s="24" t="s">
        <v>725</v>
      </c>
      <c r="L4" s="24" t="s">
        <v>460</v>
      </c>
      <c r="M4" s="24" t="s">
        <v>32</v>
      </c>
      <c r="N4" s="27">
        <v>36437</v>
      </c>
      <c r="O4" s="24">
        <v>25160</v>
      </c>
      <c r="P4" s="28">
        <f t="shared" si="0"/>
        <v>419.33333333333331</v>
      </c>
      <c r="Q4" s="24">
        <v>10.4</v>
      </c>
      <c r="R4" s="28">
        <f t="shared" si="1"/>
        <v>1.0298850574712644</v>
      </c>
      <c r="S4" s="24">
        <v>5.7389999999999999</v>
      </c>
      <c r="T4" s="29">
        <f t="shared" si="2"/>
        <v>75.250938159891419</v>
      </c>
    </row>
    <row r="5" spans="1:20" s="24" customFormat="1" ht="18" x14ac:dyDescent="0.35">
      <c r="A5" s="24">
        <v>4</v>
      </c>
      <c r="B5" s="25" t="s">
        <v>716</v>
      </c>
      <c r="C5" s="24" t="s">
        <v>785</v>
      </c>
      <c r="D5" s="24" t="s">
        <v>729</v>
      </c>
      <c r="F5" s="26" t="s">
        <v>730</v>
      </c>
      <c r="G5" s="27">
        <v>36287</v>
      </c>
      <c r="H5" s="24" t="s">
        <v>731</v>
      </c>
      <c r="K5" s="24" t="s">
        <v>732</v>
      </c>
      <c r="L5" s="24" t="s">
        <v>339</v>
      </c>
      <c r="N5" s="27">
        <v>36448</v>
      </c>
      <c r="O5" s="24">
        <v>28540.799999999999</v>
      </c>
      <c r="P5" s="28">
        <f t="shared" si="0"/>
        <v>475.68</v>
      </c>
      <c r="Q5" s="24">
        <v>12.5</v>
      </c>
      <c r="R5" s="28">
        <f t="shared" si="1"/>
        <v>1.0057471264367817</v>
      </c>
      <c r="S5" s="24">
        <v>6.5</v>
      </c>
      <c r="T5" s="29">
        <f t="shared" si="2"/>
        <v>73.602122015915128</v>
      </c>
    </row>
    <row r="6" spans="1:20" s="24" customFormat="1" ht="18" x14ac:dyDescent="0.35">
      <c r="A6" s="24">
        <v>5</v>
      </c>
      <c r="B6" s="25" t="s">
        <v>717</v>
      </c>
      <c r="C6" s="24" t="s">
        <v>27</v>
      </c>
      <c r="D6" s="24" t="s">
        <v>733</v>
      </c>
      <c r="E6" s="24" t="s">
        <v>15</v>
      </c>
      <c r="F6" s="26" t="s">
        <v>734</v>
      </c>
      <c r="G6" s="27">
        <v>36281</v>
      </c>
      <c r="J6" s="24" t="s">
        <v>360</v>
      </c>
      <c r="K6" s="24" t="s">
        <v>360</v>
      </c>
      <c r="L6" s="24" t="s">
        <v>545</v>
      </c>
      <c r="M6" s="24" t="s">
        <v>743</v>
      </c>
      <c r="N6" s="27">
        <v>36405</v>
      </c>
      <c r="O6" s="24">
        <v>23279.4</v>
      </c>
      <c r="P6" s="28">
        <f t="shared" si="0"/>
        <v>387.99</v>
      </c>
      <c r="Q6" s="24">
        <v>11.2</v>
      </c>
      <c r="R6" s="28">
        <f t="shared" si="1"/>
        <v>1.0206896551724138</v>
      </c>
      <c r="S6" s="24">
        <v>5.54</v>
      </c>
      <c r="T6" s="29">
        <f t="shared" si="2"/>
        <v>71.483281463961163</v>
      </c>
    </row>
    <row r="7" spans="1:20" s="24" customFormat="1" ht="18" x14ac:dyDescent="0.35">
      <c r="A7" s="24">
        <v>6</v>
      </c>
      <c r="B7" s="25" t="s">
        <v>718</v>
      </c>
      <c r="C7" s="24" t="s">
        <v>152</v>
      </c>
      <c r="D7" s="24" t="s">
        <v>729</v>
      </c>
      <c r="F7" s="26" t="s">
        <v>735</v>
      </c>
      <c r="G7" s="27">
        <v>36304</v>
      </c>
      <c r="H7" s="24" t="s">
        <v>736</v>
      </c>
      <c r="I7" s="24" t="s">
        <v>737</v>
      </c>
      <c r="J7" s="24" t="s">
        <v>738</v>
      </c>
      <c r="K7" s="24" t="s">
        <v>195</v>
      </c>
      <c r="L7" s="24" t="s">
        <v>671</v>
      </c>
      <c r="N7" s="27">
        <v>36451</v>
      </c>
      <c r="O7" s="24">
        <v>18900</v>
      </c>
      <c r="P7" s="28">
        <f t="shared" si="0"/>
        <v>315</v>
      </c>
      <c r="Q7" s="24">
        <v>11.6</v>
      </c>
      <c r="R7" s="28">
        <f t="shared" si="1"/>
        <v>1.0160919540229885</v>
      </c>
      <c r="S7" s="24">
        <v>5</v>
      </c>
      <c r="T7" s="29">
        <f t="shared" si="2"/>
        <v>64.013793103448265</v>
      </c>
    </row>
    <row r="8" spans="1:20" s="24" customFormat="1" ht="18" x14ac:dyDescent="0.35">
      <c r="A8" s="24">
        <v>7</v>
      </c>
      <c r="B8" s="25" t="s">
        <v>175</v>
      </c>
      <c r="C8" s="24" t="s">
        <v>719</v>
      </c>
      <c r="D8" s="24" t="s">
        <v>661</v>
      </c>
      <c r="F8" s="26" t="s">
        <v>739</v>
      </c>
      <c r="G8" s="27">
        <v>36301</v>
      </c>
      <c r="H8" s="24" t="s">
        <v>740</v>
      </c>
      <c r="I8" s="24" t="s">
        <v>741</v>
      </c>
      <c r="L8" s="24" t="s">
        <v>742</v>
      </c>
      <c r="M8" s="24" t="s">
        <v>32</v>
      </c>
      <c r="N8" s="27">
        <v>36449</v>
      </c>
      <c r="O8" s="24">
        <v>21060</v>
      </c>
      <c r="P8" s="28">
        <f t="shared" si="0"/>
        <v>351</v>
      </c>
      <c r="Q8" s="24">
        <v>11</v>
      </c>
      <c r="R8" s="28">
        <f t="shared" si="1"/>
        <v>1.0229885057471264</v>
      </c>
      <c r="S8" s="24">
        <v>6.2</v>
      </c>
      <c r="T8" s="29">
        <f t="shared" si="2"/>
        <v>57.91434927697442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D5E2B-7B10-4F30-884C-F98D2988ECD4}">
  <dimension ref="A1:AG44"/>
  <sheetViews>
    <sheetView workbookViewId="0">
      <selection activeCell="M7" sqref="M7"/>
    </sheetView>
  </sheetViews>
  <sheetFormatPr defaultRowHeight="15.6" x14ac:dyDescent="0.3"/>
  <sheetData>
    <row r="1" spans="1:33" ht="31.8" x14ac:dyDescent="0.3">
      <c r="A1" s="279" t="s">
        <v>866</v>
      </c>
      <c r="B1" s="279" t="s">
        <v>47</v>
      </c>
      <c r="C1" s="279" t="s">
        <v>0</v>
      </c>
      <c r="D1" s="279" t="s">
        <v>1</v>
      </c>
      <c r="E1" s="279" t="s">
        <v>6</v>
      </c>
      <c r="F1" s="279" t="s">
        <v>14</v>
      </c>
      <c r="G1" s="279" t="s">
        <v>1696</v>
      </c>
      <c r="H1" s="280" t="s">
        <v>860</v>
      </c>
      <c r="I1" s="279" t="s">
        <v>9</v>
      </c>
      <c r="J1" s="279" t="s">
        <v>10</v>
      </c>
      <c r="K1" s="279" t="s">
        <v>393</v>
      </c>
      <c r="L1" s="279" t="s">
        <v>49</v>
      </c>
      <c r="M1" s="279" t="s">
        <v>264</v>
      </c>
      <c r="N1" s="279" t="s">
        <v>50</v>
      </c>
      <c r="O1" s="279" t="s">
        <v>861</v>
      </c>
      <c r="P1" s="279" t="s">
        <v>862</v>
      </c>
      <c r="Q1" s="279" t="s">
        <v>863</v>
      </c>
      <c r="R1" s="279" t="s">
        <v>52</v>
      </c>
      <c r="S1" s="279" t="s">
        <v>51</v>
      </c>
      <c r="T1" s="279" t="s">
        <v>58</v>
      </c>
      <c r="U1" s="279" t="s">
        <v>2300</v>
      </c>
      <c r="V1" s="279" t="s">
        <v>265</v>
      </c>
      <c r="W1" s="281" t="s">
        <v>19</v>
      </c>
      <c r="X1" s="282" t="s">
        <v>18</v>
      </c>
      <c r="Y1" s="279" t="s">
        <v>20</v>
      </c>
      <c r="Z1" s="283" t="s">
        <v>46</v>
      </c>
      <c r="AA1" s="280" t="s">
        <v>119</v>
      </c>
      <c r="AB1" s="284" t="s">
        <v>120</v>
      </c>
      <c r="AC1" s="283" t="s">
        <v>21</v>
      </c>
      <c r="AD1" s="283" t="s">
        <v>865</v>
      </c>
      <c r="AE1" s="284" t="s">
        <v>17</v>
      </c>
      <c r="AF1" s="283" t="s">
        <v>22</v>
      </c>
      <c r="AG1" s="283" t="s">
        <v>864</v>
      </c>
    </row>
    <row r="2" spans="1:33" ht="43.2" x14ac:dyDescent="0.3">
      <c r="A2" s="285" t="s">
        <v>1169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</row>
    <row r="3" spans="1:33" ht="78" x14ac:dyDescent="0.3">
      <c r="A3" s="285"/>
      <c r="B3" s="285"/>
      <c r="C3" s="286" t="s">
        <v>273</v>
      </c>
      <c r="D3" s="286" t="s">
        <v>23</v>
      </c>
      <c r="E3" s="286" t="s">
        <v>2552</v>
      </c>
      <c r="F3" s="286" t="s">
        <v>2311</v>
      </c>
      <c r="G3" s="286" t="s">
        <v>2553</v>
      </c>
      <c r="H3" s="287">
        <v>116000</v>
      </c>
      <c r="I3" s="288">
        <v>43574</v>
      </c>
      <c r="J3" s="285" t="s">
        <v>2554</v>
      </c>
      <c r="K3" s="286" t="s">
        <v>2555</v>
      </c>
      <c r="L3" s="286" t="s">
        <v>1327</v>
      </c>
      <c r="M3" s="286" t="s">
        <v>1295</v>
      </c>
      <c r="N3" s="286" t="s">
        <v>2556</v>
      </c>
      <c r="O3" s="286" t="s">
        <v>2557</v>
      </c>
      <c r="P3" s="286" t="s">
        <v>2558</v>
      </c>
      <c r="Q3" s="286" t="s">
        <v>2559</v>
      </c>
      <c r="R3" s="286" t="s">
        <v>2560</v>
      </c>
      <c r="S3" s="286" t="s">
        <v>210</v>
      </c>
      <c r="T3" s="286" t="s">
        <v>2561</v>
      </c>
      <c r="U3" s="286" t="s">
        <v>2171</v>
      </c>
      <c r="V3" s="288">
        <v>43742</v>
      </c>
      <c r="W3" s="289">
        <v>27740</v>
      </c>
      <c r="X3" s="290">
        <v>462.33300000000003</v>
      </c>
      <c r="Y3" s="289">
        <v>12.8</v>
      </c>
      <c r="Z3" s="290">
        <v>1.002</v>
      </c>
      <c r="AA3" s="289">
        <v>583</v>
      </c>
      <c r="AB3" s="291">
        <v>386</v>
      </c>
      <c r="AC3" s="290">
        <v>5.1660000000000004</v>
      </c>
      <c r="AD3" s="292">
        <v>89.674000000000007</v>
      </c>
      <c r="AE3" s="289">
        <v>0.9</v>
      </c>
      <c r="AF3" s="290">
        <v>0.80700000000000005</v>
      </c>
      <c r="AG3" s="292">
        <v>88.867000000000004</v>
      </c>
    </row>
    <row r="4" spans="1:33" ht="57.6" x14ac:dyDescent="0.3">
      <c r="A4" s="285"/>
      <c r="B4" s="285"/>
      <c r="C4" s="285" t="s">
        <v>1308</v>
      </c>
      <c r="D4" s="285" t="s">
        <v>23</v>
      </c>
      <c r="E4" s="285" t="s">
        <v>2552</v>
      </c>
      <c r="F4" s="286" t="s">
        <v>2311</v>
      </c>
      <c r="G4" s="285" t="s">
        <v>2562</v>
      </c>
      <c r="H4" s="287">
        <v>105000</v>
      </c>
      <c r="I4" s="288">
        <v>43573</v>
      </c>
      <c r="J4" s="286" t="s">
        <v>2563</v>
      </c>
      <c r="K4" s="285" t="s">
        <v>2564</v>
      </c>
      <c r="L4" s="285"/>
      <c r="M4" s="285" t="s">
        <v>1295</v>
      </c>
      <c r="N4" s="285" t="s">
        <v>2565</v>
      </c>
      <c r="O4" s="286" t="s">
        <v>2557</v>
      </c>
      <c r="P4" s="286" t="s">
        <v>2558</v>
      </c>
      <c r="Q4" s="286" t="s">
        <v>2566</v>
      </c>
      <c r="R4" s="286" t="s">
        <v>1598</v>
      </c>
      <c r="S4" s="286" t="s">
        <v>2567</v>
      </c>
      <c r="T4" s="286" t="s">
        <v>2568</v>
      </c>
      <c r="U4" s="286" t="s">
        <v>2171</v>
      </c>
      <c r="V4" s="288">
        <v>43742</v>
      </c>
      <c r="W4" s="289">
        <v>27420</v>
      </c>
      <c r="X4" s="290">
        <v>457</v>
      </c>
      <c r="Y4" s="289">
        <v>11.7</v>
      </c>
      <c r="Z4" s="290">
        <v>1.0149999999999999</v>
      </c>
      <c r="AA4" s="289">
        <v>658.5</v>
      </c>
      <c r="AB4" s="291">
        <v>338.8</v>
      </c>
      <c r="AC4" s="290">
        <v>5.1219999999999999</v>
      </c>
      <c r="AD4" s="292">
        <v>90.561000000000007</v>
      </c>
      <c r="AE4" s="289">
        <v>0.6</v>
      </c>
      <c r="AF4" s="290">
        <v>0.54300000000000004</v>
      </c>
      <c r="AG4" s="292">
        <v>90.018000000000001</v>
      </c>
    </row>
    <row r="5" spans="1:33" x14ac:dyDescent="0.3">
      <c r="A5" s="285"/>
      <c r="B5" s="285"/>
      <c r="C5" s="286"/>
      <c r="D5" s="286"/>
      <c r="E5" s="286"/>
      <c r="F5" s="286"/>
      <c r="G5" s="286"/>
      <c r="H5" s="287"/>
      <c r="I5" s="288"/>
      <c r="J5" s="285"/>
      <c r="K5" s="286"/>
      <c r="L5" s="285"/>
      <c r="M5" s="286"/>
      <c r="N5" s="286"/>
      <c r="O5" s="286"/>
      <c r="P5" s="286"/>
      <c r="Q5" s="286"/>
      <c r="R5" s="286"/>
      <c r="S5" s="286"/>
      <c r="T5" s="286"/>
      <c r="U5" s="286"/>
      <c r="V5" s="288"/>
      <c r="W5" s="289"/>
      <c r="X5" s="290"/>
      <c r="Y5" s="289"/>
      <c r="Z5" s="290"/>
      <c r="AA5" s="289"/>
      <c r="AB5" s="291"/>
      <c r="AC5" s="290"/>
      <c r="AD5" s="292"/>
      <c r="AE5" s="289"/>
      <c r="AF5" s="290"/>
      <c r="AG5" s="292"/>
    </row>
    <row r="6" spans="1:33" ht="28.8" x14ac:dyDescent="0.3">
      <c r="A6" s="285" t="s">
        <v>1170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</row>
    <row r="7" spans="1:33" ht="109.2" x14ac:dyDescent="0.3">
      <c r="A7" s="285"/>
      <c r="B7" s="285"/>
      <c r="C7" s="286" t="s">
        <v>2569</v>
      </c>
      <c r="D7" s="286" t="s">
        <v>129</v>
      </c>
      <c r="E7" s="286" t="s">
        <v>2301</v>
      </c>
      <c r="F7" s="286" t="s">
        <v>2570</v>
      </c>
      <c r="G7" s="286" t="s">
        <v>2393</v>
      </c>
      <c r="H7" s="287">
        <v>140000</v>
      </c>
      <c r="I7" s="288">
        <v>43584</v>
      </c>
      <c r="J7" s="286" t="s">
        <v>2571</v>
      </c>
      <c r="K7" s="286" t="s">
        <v>2572</v>
      </c>
      <c r="L7" s="286"/>
      <c r="M7" s="286">
        <v>30</v>
      </c>
      <c r="N7" s="285"/>
      <c r="O7" s="286" t="s">
        <v>2573</v>
      </c>
      <c r="P7" s="286" t="s">
        <v>2574</v>
      </c>
      <c r="Q7" s="286" t="s">
        <v>2575</v>
      </c>
      <c r="R7" s="286"/>
      <c r="S7" s="286"/>
      <c r="T7" s="286" t="s">
        <v>2576</v>
      </c>
      <c r="U7" s="286" t="s">
        <v>2360</v>
      </c>
      <c r="V7" s="288">
        <v>43748</v>
      </c>
      <c r="W7" s="289">
        <v>28540</v>
      </c>
      <c r="X7" s="290">
        <v>475.66699999999997</v>
      </c>
      <c r="Y7" s="289">
        <v>13.7</v>
      </c>
      <c r="Z7" s="290">
        <v>0.99199999999999999</v>
      </c>
      <c r="AA7" s="289">
        <v>175</v>
      </c>
      <c r="AB7" s="291">
        <v>1267.5</v>
      </c>
      <c r="AC7" s="290">
        <v>5.0919999999999996</v>
      </c>
      <c r="AD7" s="292">
        <v>92.667000000000002</v>
      </c>
      <c r="AE7" s="289">
        <v>0.1</v>
      </c>
      <c r="AF7" s="290">
        <v>9.2999999999999999E-2</v>
      </c>
      <c r="AG7" s="292">
        <v>92.573999999999998</v>
      </c>
    </row>
    <row r="8" spans="1:33" ht="78" x14ac:dyDescent="0.3">
      <c r="A8" s="285"/>
      <c r="B8" s="285"/>
      <c r="C8" s="285" t="s">
        <v>2577</v>
      </c>
      <c r="D8" s="285" t="s">
        <v>133</v>
      </c>
      <c r="E8" s="285" t="s">
        <v>2336</v>
      </c>
      <c r="F8" s="286" t="s">
        <v>398</v>
      </c>
      <c r="G8" s="286" t="s">
        <v>2578</v>
      </c>
      <c r="H8" s="285">
        <v>150000</v>
      </c>
      <c r="I8" s="288">
        <v>43565</v>
      </c>
      <c r="J8" s="286" t="s">
        <v>1214</v>
      </c>
      <c r="K8" s="286" t="s">
        <v>2579</v>
      </c>
      <c r="L8" s="286" t="s">
        <v>2580</v>
      </c>
      <c r="M8" s="285">
        <v>30</v>
      </c>
      <c r="N8" s="285"/>
      <c r="O8" s="286" t="s">
        <v>2581</v>
      </c>
      <c r="P8" s="286" t="s">
        <v>2582</v>
      </c>
      <c r="Q8" s="286" t="s">
        <v>2583</v>
      </c>
      <c r="R8" s="286" t="s">
        <v>996</v>
      </c>
      <c r="S8" s="286" t="s">
        <v>210</v>
      </c>
      <c r="T8" s="286" t="s">
        <v>2584</v>
      </c>
      <c r="U8" s="286" t="s">
        <v>2171</v>
      </c>
      <c r="V8" s="288">
        <v>43726</v>
      </c>
      <c r="W8" s="289">
        <v>25220</v>
      </c>
      <c r="X8" s="290">
        <v>420.33300000000003</v>
      </c>
      <c r="Y8" s="289">
        <v>10.6</v>
      </c>
      <c r="Z8" s="290">
        <v>1.028</v>
      </c>
      <c r="AA8" s="289">
        <v>585</v>
      </c>
      <c r="AB8" s="291">
        <v>375</v>
      </c>
      <c r="AC8" s="290">
        <v>5.0359999999999996</v>
      </c>
      <c r="AD8" s="292">
        <v>85.802999999999997</v>
      </c>
      <c r="AE8" s="289">
        <v>0</v>
      </c>
      <c r="AF8" s="290">
        <v>0</v>
      </c>
      <c r="AG8" s="292">
        <v>85.802999999999997</v>
      </c>
    </row>
    <row r="9" spans="1:33" ht="171.6" x14ac:dyDescent="0.3">
      <c r="A9" s="285"/>
      <c r="B9" s="285"/>
      <c r="C9" s="285" t="s">
        <v>2585</v>
      </c>
      <c r="D9" s="285" t="s">
        <v>577</v>
      </c>
      <c r="E9" s="285" t="s">
        <v>2586</v>
      </c>
      <c r="F9" s="286" t="s">
        <v>2587</v>
      </c>
      <c r="G9" s="286" t="s">
        <v>2588</v>
      </c>
      <c r="H9" s="285">
        <v>140000</v>
      </c>
      <c r="I9" s="288">
        <v>43583</v>
      </c>
      <c r="J9" s="286" t="s">
        <v>1214</v>
      </c>
      <c r="K9" s="286" t="s">
        <v>2589</v>
      </c>
      <c r="L9" s="286" t="s">
        <v>2590</v>
      </c>
      <c r="M9" s="285">
        <v>30</v>
      </c>
      <c r="N9" s="285"/>
      <c r="O9" s="285"/>
      <c r="P9" s="285" t="s">
        <v>2591</v>
      </c>
      <c r="Q9" s="285" t="s">
        <v>2592</v>
      </c>
      <c r="R9" s="285"/>
      <c r="S9" s="285" t="s">
        <v>2593</v>
      </c>
      <c r="T9" s="286" t="s">
        <v>2594</v>
      </c>
      <c r="U9" s="285"/>
      <c r="V9" s="288">
        <v>43757</v>
      </c>
      <c r="W9" s="289">
        <v>26680</v>
      </c>
      <c r="X9" s="290">
        <v>444.66699999999997</v>
      </c>
      <c r="Y9" s="289">
        <v>15.5</v>
      </c>
      <c r="Z9" s="290">
        <v>0.97099999999999997</v>
      </c>
      <c r="AA9" s="289">
        <v>900</v>
      </c>
      <c r="AB9" s="291">
        <v>245</v>
      </c>
      <c r="AC9" s="290">
        <v>5.0620000000000003</v>
      </c>
      <c r="AD9" s="292">
        <v>85.296999999999997</v>
      </c>
      <c r="AE9" s="289">
        <v>0</v>
      </c>
      <c r="AF9" s="290">
        <v>0</v>
      </c>
      <c r="AG9" s="292">
        <v>85.296999999999997</v>
      </c>
    </row>
    <row r="10" spans="1:33" ht="140.4" x14ac:dyDescent="0.3">
      <c r="A10" s="293"/>
      <c r="B10" s="294"/>
      <c r="C10" s="293" t="s">
        <v>2595</v>
      </c>
      <c r="D10" s="294" t="s">
        <v>577</v>
      </c>
      <c r="E10" s="293" t="s">
        <v>2301</v>
      </c>
      <c r="F10" s="295" t="s">
        <v>2596</v>
      </c>
      <c r="G10" s="294" t="s">
        <v>2393</v>
      </c>
      <c r="H10" s="296">
        <v>150000</v>
      </c>
      <c r="I10" s="297">
        <v>43600</v>
      </c>
      <c r="J10" s="294" t="s">
        <v>2597</v>
      </c>
      <c r="K10" s="294" t="s">
        <v>2598</v>
      </c>
      <c r="L10" s="298" t="s">
        <v>2599</v>
      </c>
      <c r="M10" s="299">
        <v>30</v>
      </c>
      <c r="N10" s="298"/>
      <c r="O10" s="298"/>
      <c r="P10" s="298" t="s">
        <v>2600</v>
      </c>
      <c r="Q10" s="298" t="s">
        <v>2601</v>
      </c>
      <c r="R10" s="298"/>
      <c r="S10" s="298" t="s">
        <v>2602</v>
      </c>
      <c r="T10" s="298" t="s">
        <v>1220</v>
      </c>
      <c r="U10" s="298" t="s">
        <v>2603</v>
      </c>
      <c r="V10" s="300">
        <v>43761</v>
      </c>
      <c r="W10" s="289">
        <v>25740</v>
      </c>
      <c r="X10" s="290">
        <v>429</v>
      </c>
      <c r="Y10" s="289">
        <v>13</v>
      </c>
      <c r="Z10" s="290">
        <v>1</v>
      </c>
      <c r="AA10" s="289">
        <v>600</v>
      </c>
      <c r="AB10" s="291">
        <v>377</v>
      </c>
      <c r="AC10" s="290">
        <v>5.1929999999999996</v>
      </c>
      <c r="AD10" s="292">
        <v>82.611000000000004</v>
      </c>
      <c r="AE10" s="289">
        <v>1.4</v>
      </c>
      <c r="AF10" s="290">
        <v>1.157</v>
      </c>
      <c r="AG10" s="292">
        <v>81.453999999999994</v>
      </c>
    </row>
    <row r="11" spans="1:33" ht="202.8" x14ac:dyDescent="0.3">
      <c r="A11" s="285"/>
      <c r="B11" s="285"/>
      <c r="C11" s="286" t="s">
        <v>2400</v>
      </c>
      <c r="D11" s="286" t="s">
        <v>3</v>
      </c>
      <c r="E11" s="286" t="s">
        <v>2604</v>
      </c>
      <c r="F11" s="286" t="s">
        <v>398</v>
      </c>
      <c r="G11" s="286" t="s">
        <v>2449</v>
      </c>
      <c r="H11" s="285">
        <v>145000</v>
      </c>
      <c r="I11" s="288">
        <v>43584</v>
      </c>
      <c r="J11" s="286" t="s">
        <v>1240</v>
      </c>
      <c r="K11" s="286" t="s">
        <v>172</v>
      </c>
      <c r="L11" s="286" t="s">
        <v>2605</v>
      </c>
      <c r="M11" s="286">
        <v>36</v>
      </c>
      <c r="N11" s="285"/>
      <c r="O11" s="286"/>
      <c r="P11" s="286" t="s">
        <v>2606</v>
      </c>
      <c r="Q11" s="286" t="s">
        <v>2607</v>
      </c>
      <c r="R11" s="286"/>
      <c r="S11" s="286" t="s">
        <v>2602</v>
      </c>
      <c r="T11" s="286" t="s">
        <v>2608</v>
      </c>
      <c r="U11" s="285"/>
      <c r="V11" s="288">
        <v>43740</v>
      </c>
      <c r="W11" s="289">
        <v>26440</v>
      </c>
      <c r="X11" s="290">
        <v>440.66699999999997</v>
      </c>
      <c r="Y11" s="289">
        <v>11.13</v>
      </c>
      <c r="Z11" s="290">
        <v>1.0209999999999999</v>
      </c>
      <c r="AA11" s="289">
        <v>486</v>
      </c>
      <c r="AB11" s="291">
        <v>478</v>
      </c>
      <c r="AC11" s="290">
        <v>5.3330000000000002</v>
      </c>
      <c r="AD11" s="292">
        <v>84.364999999999995</v>
      </c>
      <c r="AE11" s="289">
        <v>0.8</v>
      </c>
      <c r="AF11" s="290">
        <v>0.67500000000000004</v>
      </c>
      <c r="AG11" s="292">
        <v>83.69</v>
      </c>
    </row>
    <row r="12" spans="1:33" ht="100.8" x14ac:dyDescent="0.3">
      <c r="A12" s="285"/>
      <c r="B12" s="285"/>
      <c r="C12" s="286" t="s">
        <v>2412</v>
      </c>
      <c r="D12" s="286" t="s">
        <v>3</v>
      </c>
      <c r="E12" s="286" t="s">
        <v>2609</v>
      </c>
      <c r="F12" s="286" t="s">
        <v>2311</v>
      </c>
      <c r="G12" s="286" t="s">
        <v>2393</v>
      </c>
      <c r="H12" s="285">
        <v>165000</v>
      </c>
      <c r="I12" s="288">
        <v>43612</v>
      </c>
      <c r="J12" s="286" t="s">
        <v>1214</v>
      </c>
      <c r="K12" s="286" t="s">
        <v>389</v>
      </c>
      <c r="L12" s="286" t="s">
        <v>2610</v>
      </c>
      <c r="M12" s="285">
        <v>36</v>
      </c>
      <c r="N12" s="285"/>
      <c r="O12" s="285"/>
      <c r="P12" s="285" t="s">
        <v>2606</v>
      </c>
      <c r="Q12" s="285" t="s">
        <v>2611</v>
      </c>
      <c r="R12" s="285"/>
      <c r="S12" s="285"/>
      <c r="T12" s="301" t="s">
        <v>2612</v>
      </c>
      <c r="U12" s="285"/>
      <c r="V12" s="288">
        <v>43748</v>
      </c>
      <c r="W12" s="289">
        <v>23700</v>
      </c>
      <c r="X12" s="290">
        <v>395</v>
      </c>
      <c r="Y12" s="289">
        <v>13.4</v>
      </c>
      <c r="Z12" s="290">
        <v>0.995</v>
      </c>
      <c r="AA12" s="289">
        <v>898</v>
      </c>
      <c r="AB12" s="291">
        <v>252</v>
      </c>
      <c r="AC12" s="290">
        <v>5.1950000000000003</v>
      </c>
      <c r="AD12" s="292">
        <v>75.653999999999996</v>
      </c>
      <c r="AE12" s="289">
        <v>0.5</v>
      </c>
      <c r="AF12" s="290">
        <v>0.378</v>
      </c>
      <c r="AG12" s="292">
        <v>75.275999999999996</v>
      </c>
    </row>
    <row r="13" spans="1:33" ht="43.2" x14ac:dyDescent="0.3">
      <c r="A13" s="285" t="s">
        <v>1286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</row>
    <row r="14" spans="1:33" ht="46.8" x14ac:dyDescent="0.3">
      <c r="A14" s="285"/>
      <c r="B14" s="285"/>
      <c r="C14" s="286" t="s">
        <v>1508</v>
      </c>
      <c r="D14" s="286" t="s">
        <v>41</v>
      </c>
      <c r="E14" s="286" t="s">
        <v>893</v>
      </c>
      <c r="F14" s="286" t="s">
        <v>15</v>
      </c>
      <c r="G14" s="286" t="s">
        <v>2328</v>
      </c>
      <c r="H14" s="285">
        <v>150000</v>
      </c>
      <c r="I14" s="288">
        <v>43611</v>
      </c>
      <c r="J14" s="286" t="s">
        <v>2189</v>
      </c>
      <c r="K14" s="286" t="s">
        <v>301</v>
      </c>
      <c r="L14" s="286"/>
      <c r="M14" s="286" t="s">
        <v>2613</v>
      </c>
      <c r="N14" s="285"/>
      <c r="O14" s="286" t="s">
        <v>2171</v>
      </c>
      <c r="P14" s="286" t="s">
        <v>2614</v>
      </c>
      <c r="Q14" s="286" t="s">
        <v>2615</v>
      </c>
      <c r="R14" s="286" t="s">
        <v>2616</v>
      </c>
      <c r="S14" s="286" t="s">
        <v>1967</v>
      </c>
      <c r="T14" s="286" t="s">
        <v>2617</v>
      </c>
      <c r="U14" s="286"/>
      <c r="V14" s="288">
        <v>43738</v>
      </c>
      <c r="W14" s="289">
        <v>23000</v>
      </c>
      <c r="X14" s="290">
        <v>383.33300000000003</v>
      </c>
      <c r="Y14" s="289">
        <v>10.3</v>
      </c>
      <c r="Z14" s="290">
        <v>1.0309999999999999</v>
      </c>
      <c r="AA14" s="289">
        <v>507</v>
      </c>
      <c r="AB14" s="291">
        <v>475</v>
      </c>
      <c r="AC14" s="290">
        <v>5.5289999999999999</v>
      </c>
      <c r="AD14" s="292">
        <v>71.480999999999995</v>
      </c>
      <c r="AE14" s="289">
        <v>0.5</v>
      </c>
      <c r="AF14" s="290">
        <v>0.35699999999999998</v>
      </c>
      <c r="AG14" s="292">
        <v>71.123999999999995</v>
      </c>
    </row>
    <row r="15" spans="1:33" ht="46.8" x14ac:dyDescent="0.3">
      <c r="A15" s="285"/>
      <c r="B15" s="285"/>
      <c r="C15" s="286" t="s">
        <v>1291</v>
      </c>
      <c r="D15" s="286" t="s">
        <v>41</v>
      </c>
      <c r="E15" s="286" t="s">
        <v>2618</v>
      </c>
      <c r="F15" s="286" t="s">
        <v>2311</v>
      </c>
      <c r="G15" s="286" t="s">
        <v>2403</v>
      </c>
      <c r="H15" s="285">
        <v>140000</v>
      </c>
      <c r="I15" s="288">
        <v>43603</v>
      </c>
      <c r="J15" s="286" t="s">
        <v>1288</v>
      </c>
      <c r="K15" s="286" t="s">
        <v>301</v>
      </c>
      <c r="L15" s="286"/>
      <c r="M15" s="286">
        <v>30</v>
      </c>
      <c r="N15" s="285"/>
      <c r="O15" s="286"/>
      <c r="P15" s="286" t="s">
        <v>2619</v>
      </c>
      <c r="Q15" s="286" t="s">
        <v>2557</v>
      </c>
      <c r="R15" s="286" t="s">
        <v>2616</v>
      </c>
      <c r="S15" s="286" t="s">
        <v>1967</v>
      </c>
      <c r="T15" s="286" t="s">
        <v>2620</v>
      </c>
      <c r="U15" s="286"/>
      <c r="V15" s="288">
        <v>43741</v>
      </c>
      <c r="W15" s="289">
        <v>23920</v>
      </c>
      <c r="X15" s="290">
        <v>398.66699999999997</v>
      </c>
      <c r="Y15" s="289">
        <v>11.3</v>
      </c>
      <c r="Z15" s="290">
        <v>1.02</v>
      </c>
      <c r="AA15" s="289">
        <v>846</v>
      </c>
      <c r="AB15" s="291">
        <v>285</v>
      </c>
      <c r="AC15" s="290">
        <v>5.5350000000000001</v>
      </c>
      <c r="AD15" s="292">
        <v>73.466999999999999</v>
      </c>
      <c r="AE15" s="289">
        <v>0.5</v>
      </c>
      <c r="AF15" s="290">
        <v>0.36699999999999999</v>
      </c>
      <c r="AG15" s="292">
        <v>73.099999999999994</v>
      </c>
    </row>
    <row r="16" spans="1:33" ht="46.8" x14ac:dyDescent="0.3">
      <c r="A16" s="285"/>
      <c r="B16" s="285"/>
      <c r="C16" s="286" t="s">
        <v>212</v>
      </c>
      <c r="D16" s="286" t="s">
        <v>41</v>
      </c>
      <c r="E16" s="286" t="s">
        <v>2621</v>
      </c>
      <c r="F16" s="286" t="s">
        <v>2622</v>
      </c>
      <c r="G16" s="286" t="s">
        <v>2424</v>
      </c>
      <c r="H16" s="285">
        <v>140000</v>
      </c>
      <c r="I16" s="288">
        <v>43610</v>
      </c>
      <c r="J16" s="286" t="s">
        <v>1288</v>
      </c>
      <c r="K16" s="286" t="s">
        <v>301</v>
      </c>
      <c r="L16" s="286" t="s">
        <v>2195</v>
      </c>
      <c r="M16" s="286" t="s">
        <v>2613</v>
      </c>
      <c r="N16" s="285"/>
      <c r="O16" s="286" t="s">
        <v>2171</v>
      </c>
      <c r="P16" s="286" t="s">
        <v>2614</v>
      </c>
      <c r="Q16" s="286" t="s">
        <v>2623</v>
      </c>
      <c r="R16" s="286" t="s">
        <v>2616</v>
      </c>
      <c r="S16" s="286" t="s">
        <v>2624</v>
      </c>
      <c r="T16" s="286" t="s">
        <v>2625</v>
      </c>
      <c r="U16" s="286"/>
      <c r="V16" s="288">
        <v>43742</v>
      </c>
      <c r="W16" s="289">
        <v>24580</v>
      </c>
      <c r="X16" s="290">
        <v>409.66699999999997</v>
      </c>
      <c r="Y16" s="289">
        <v>12.2</v>
      </c>
      <c r="Z16" s="290">
        <v>1.0089999999999999</v>
      </c>
      <c r="AA16" s="289">
        <v>516</v>
      </c>
      <c r="AB16" s="291">
        <v>465</v>
      </c>
      <c r="AC16" s="290">
        <v>5.508</v>
      </c>
      <c r="AD16" s="292">
        <v>75.046000000000006</v>
      </c>
      <c r="AE16" s="289">
        <v>0.8</v>
      </c>
      <c r="AF16" s="290">
        <v>0.6</v>
      </c>
      <c r="AG16" s="292">
        <v>74.445999999999998</v>
      </c>
    </row>
    <row r="17" spans="1:33" ht="46.8" x14ac:dyDescent="0.3">
      <c r="A17" s="285"/>
      <c r="B17" s="285"/>
      <c r="C17" s="286" t="s">
        <v>972</v>
      </c>
      <c r="D17" s="286" t="s">
        <v>41</v>
      </c>
      <c r="E17" s="286" t="s">
        <v>2626</v>
      </c>
      <c r="F17" s="286" t="s">
        <v>398</v>
      </c>
      <c r="G17" s="286" t="s">
        <v>2403</v>
      </c>
      <c r="H17" s="286">
        <v>145000</v>
      </c>
      <c r="I17" s="288">
        <v>43602</v>
      </c>
      <c r="J17" s="286" t="s">
        <v>2189</v>
      </c>
      <c r="K17" s="286" t="s">
        <v>301</v>
      </c>
      <c r="L17" s="286" t="s">
        <v>2627</v>
      </c>
      <c r="M17" s="286" t="s">
        <v>779</v>
      </c>
      <c r="N17" s="285"/>
      <c r="O17" s="286" t="s">
        <v>2171</v>
      </c>
      <c r="P17" s="286" t="s">
        <v>2614</v>
      </c>
      <c r="Q17" s="286" t="s">
        <v>2628</v>
      </c>
      <c r="R17" s="286" t="s">
        <v>2616</v>
      </c>
      <c r="S17" s="286" t="s">
        <v>2629</v>
      </c>
      <c r="T17" s="286" t="s">
        <v>1269</v>
      </c>
      <c r="U17" s="286"/>
      <c r="V17" s="288">
        <v>43729</v>
      </c>
      <c r="W17" s="289">
        <v>27960</v>
      </c>
      <c r="X17" s="290">
        <v>466</v>
      </c>
      <c r="Y17" s="289">
        <v>13.4</v>
      </c>
      <c r="Z17" s="290">
        <v>0.995</v>
      </c>
      <c r="AA17" s="289">
        <v>504</v>
      </c>
      <c r="AB17" s="291">
        <v>486</v>
      </c>
      <c r="AC17" s="290">
        <v>5.6230000000000002</v>
      </c>
      <c r="AD17" s="292">
        <v>82.46</v>
      </c>
      <c r="AE17" s="289">
        <v>0.3</v>
      </c>
      <c r="AF17" s="290">
        <v>0.247</v>
      </c>
      <c r="AG17" s="292">
        <v>82.212999999999994</v>
      </c>
    </row>
    <row r="18" spans="1:33" ht="109.2" x14ac:dyDescent="0.3">
      <c r="A18" s="285"/>
      <c r="B18" s="285"/>
      <c r="C18" s="286" t="s">
        <v>1796</v>
      </c>
      <c r="D18" s="286" t="s">
        <v>681</v>
      </c>
      <c r="E18" s="286" t="s">
        <v>2630</v>
      </c>
      <c r="F18" s="286" t="s">
        <v>2570</v>
      </c>
      <c r="G18" s="286" t="s">
        <v>2545</v>
      </c>
      <c r="H18" s="286">
        <v>170000</v>
      </c>
      <c r="I18" s="288">
        <v>43558</v>
      </c>
      <c r="J18" s="286" t="s">
        <v>1214</v>
      </c>
      <c r="K18" s="286" t="s">
        <v>2631</v>
      </c>
      <c r="L18" s="286" t="s">
        <v>2632</v>
      </c>
      <c r="M18" s="285">
        <v>30</v>
      </c>
      <c r="N18" s="285"/>
      <c r="O18" s="286" t="s">
        <v>2633</v>
      </c>
      <c r="P18" s="285"/>
      <c r="Q18" s="286" t="s">
        <v>2634</v>
      </c>
      <c r="R18" s="285"/>
      <c r="S18" s="286" t="s">
        <v>2635</v>
      </c>
      <c r="T18" s="286" t="s">
        <v>1269</v>
      </c>
      <c r="U18" s="286" t="s">
        <v>2636</v>
      </c>
      <c r="V18" s="288">
        <v>43715</v>
      </c>
      <c r="W18" s="289">
        <v>32500</v>
      </c>
      <c r="X18" s="290">
        <v>541.66700000000003</v>
      </c>
      <c r="Y18" s="289">
        <v>12.9</v>
      </c>
      <c r="Z18" s="290">
        <v>1.0009999999999999</v>
      </c>
      <c r="AA18" s="289">
        <v>393</v>
      </c>
      <c r="AB18" s="291">
        <v>595</v>
      </c>
      <c r="AC18" s="290">
        <v>5.3680000000000003</v>
      </c>
      <c r="AD18" s="292">
        <v>101.008</v>
      </c>
      <c r="AE18" s="289">
        <v>0.8</v>
      </c>
      <c r="AF18" s="290">
        <v>0.80800000000000005</v>
      </c>
      <c r="AG18" s="292">
        <v>100.2</v>
      </c>
    </row>
    <row r="19" spans="1:33" x14ac:dyDescent="0.3">
      <c r="A19" s="285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9"/>
      <c r="X19" s="290"/>
      <c r="Y19" s="289"/>
      <c r="Z19" s="290"/>
      <c r="AA19" s="289"/>
      <c r="AB19" s="291"/>
      <c r="AC19" s="290"/>
      <c r="AD19" s="292"/>
      <c r="AE19" s="289"/>
      <c r="AF19" s="290"/>
      <c r="AG19" s="292"/>
    </row>
    <row r="20" spans="1:33" x14ac:dyDescent="0.3">
      <c r="A20" s="285"/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9"/>
      <c r="X20" s="290"/>
      <c r="Y20" s="289"/>
      <c r="Z20" s="290"/>
      <c r="AA20" s="289"/>
      <c r="AB20" s="291"/>
      <c r="AC20" s="290"/>
      <c r="AD20" s="292"/>
      <c r="AE20" s="289"/>
      <c r="AF20" s="290"/>
      <c r="AG20" s="292"/>
    </row>
    <row r="21" spans="1:33" ht="93.6" x14ac:dyDescent="0.3">
      <c r="A21" s="285" t="s">
        <v>1815</v>
      </c>
      <c r="B21" s="285"/>
      <c r="C21" s="286" t="s">
        <v>1367</v>
      </c>
      <c r="D21" s="286" t="s">
        <v>784</v>
      </c>
      <c r="E21" s="286" t="s">
        <v>2637</v>
      </c>
      <c r="F21" s="286" t="s">
        <v>15</v>
      </c>
      <c r="G21" s="286" t="s">
        <v>2638</v>
      </c>
      <c r="H21" s="285">
        <v>140000</v>
      </c>
      <c r="I21" s="288">
        <v>43582</v>
      </c>
      <c r="J21" s="286" t="s">
        <v>1214</v>
      </c>
      <c r="K21" s="286" t="s">
        <v>2639</v>
      </c>
      <c r="L21" s="286" t="s">
        <v>2640</v>
      </c>
      <c r="M21" s="286">
        <v>30</v>
      </c>
      <c r="N21" s="285"/>
      <c r="O21" s="286" t="s">
        <v>2641</v>
      </c>
      <c r="P21" s="286"/>
      <c r="Q21" s="286" t="s">
        <v>2642</v>
      </c>
      <c r="R21" s="286" t="s">
        <v>2643</v>
      </c>
      <c r="S21" s="286" t="s">
        <v>2644</v>
      </c>
      <c r="T21" s="286" t="s">
        <v>2645</v>
      </c>
      <c r="U21" s="285"/>
      <c r="V21" s="288">
        <v>43733</v>
      </c>
      <c r="W21" s="289">
        <v>31860</v>
      </c>
      <c r="X21" s="290">
        <v>531</v>
      </c>
      <c r="Y21" s="302">
        <v>13.8</v>
      </c>
      <c r="Z21" s="290">
        <v>0.99099999999999999</v>
      </c>
      <c r="AA21" s="289">
        <v>912</v>
      </c>
      <c r="AB21" s="291">
        <v>240</v>
      </c>
      <c r="AC21" s="290">
        <v>5.0250000000000004</v>
      </c>
      <c r="AD21" s="292">
        <v>104.721</v>
      </c>
      <c r="AE21" s="302">
        <v>0.8</v>
      </c>
      <c r="AF21" s="290">
        <v>0.83799999999999997</v>
      </c>
      <c r="AG21" s="292">
        <v>103.883</v>
      </c>
    </row>
    <row r="22" spans="1:33" ht="140.4" x14ac:dyDescent="0.3">
      <c r="A22" s="285"/>
      <c r="B22" s="285"/>
      <c r="C22" s="286" t="s">
        <v>1001</v>
      </c>
      <c r="D22" s="286" t="s">
        <v>784</v>
      </c>
      <c r="E22" s="286" t="s">
        <v>2637</v>
      </c>
      <c r="F22" s="286" t="s">
        <v>15</v>
      </c>
      <c r="G22" s="286" t="s">
        <v>2646</v>
      </c>
      <c r="H22" s="285">
        <v>134550</v>
      </c>
      <c r="I22" s="288">
        <v>43577</v>
      </c>
      <c r="J22" s="303" t="s">
        <v>1214</v>
      </c>
      <c r="K22" s="286" t="s">
        <v>2157</v>
      </c>
      <c r="L22" s="286" t="s">
        <v>2647</v>
      </c>
      <c r="M22" s="286">
        <v>30</v>
      </c>
      <c r="N22" s="286" t="s">
        <v>2648</v>
      </c>
      <c r="O22" s="286" t="s">
        <v>2649</v>
      </c>
      <c r="P22" s="286" t="s">
        <v>2650</v>
      </c>
      <c r="Q22" s="286" t="s">
        <v>2651</v>
      </c>
      <c r="R22" s="285"/>
      <c r="S22" s="286" t="s">
        <v>2652</v>
      </c>
      <c r="T22" s="286" t="s">
        <v>2653</v>
      </c>
      <c r="U22" s="286"/>
      <c r="V22" s="288">
        <v>43726</v>
      </c>
      <c r="W22" s="289">
        <v>32880</v>
      </c>
      <c r="X22" s="290">
        <v>548</v>
      </c>
      <c r="Y22" s="289">
        <v>11.9</v>
      </c>
      <c r="Z22" s="290">
        <v>1.0129999999999999</v>
      </c>
      <c r="AA22" s="289">
        <v>1341</v>
      </c>
      <c r="AB22" s="291">
        <v>180</v>
      </c>
      <c r="AC22" s="290">
        <v>5.5410000000000004</v>
      </c>
      <c r="AD22" s="292">
        <v>100.185</v>
      </c>
      <c r="AE22" s="289">
        <v>0.6</v>
      </c>
      <c r="AF22" s="290">
        <v>0.60099999999999998</v>
      </c>
      <c r="AG22" s="292">
        <v>99.584000000000003</v>
      </c>
    </row>
    <row r="23" spans="1:33" ht="78" x14ac:dyDescent="0.3">
      <c r="A23" s="285"/>
      <c r="B23" s="285"/>
      <c r="C23" s="286" t="s">
        <v>566</v>
      </c>
      <c r="D23" s="286" t="s">
        <v>784</v>
      </c>
      <c r="E23" s="286" t="s">
        <v>2654</v>
      </c>
      <c r="F23" s="286" t="s">
        <v>2311</v>
      </c>
      <c r="G23" s="286" t="s">
        <v>2424</v>
      </c>
      <c r="H23" s="286">
        <v>140000</v>
      </c>
      <c r="I23" s="288">
        <v>43584</v>
      </c>
      <c r="J23" s="303" t="s">
        <v>1214</v>
      </c>
      <c r="K23" s="286" t="s">
        <v>2639</v>
      </c>
      <c r="L23" s="286" t="s">
        <v>2655</v>
      </c>
      <c r="M23" s="304" t="s">
        <v>33</v>
      </c>
      <c r="N23" s="286" t="s">
        <v>2656</v>
      </c>
      <c r="O23" s="285"/>
      <c r="P23" s="286" t="s">
        <v>2614</v>
      </c>
      <c r="Q23" s="286" t="s">
        <v>2657</v>
      </c>
      <c r="R23" s="285"/>
      <c r="S23" s="286" t="s">
        <v>2658</v>
      </c>
      <c r="T23" s="286" t="s">
        <v>2659</v>
      </c>
      <c r="U23" s="286"/>
      <c r="V23" s="288">
        <v>43740</v>
      </c>
      <c r="W23" s="289">
        <v>29340</v>
      </c>
      <c r="X23" s="290">
        <v>489</v>
      </c>
      <c r="Y23" s="302">
        <v>11.9</v>
      </c>
      <c r="Z23" s="290">
        <v>1.0129999999999999</v>
      </c>
      <c r="AA23" s="289">
        <v>1248</v>
      </c>
      <c r="AB23" s="291">
        <v>196</v>
      </c>
      <c r="AC23" s="290">
        <v>5.6150000000000002</v>
      </c>
      <c r="AD23" s="292">
        <v>88.22</v>
      </c>
      <c r="AE23" s="302">
        <v>0.3</v>
      </c>
      <c r="AF23" s="290">
        <v>0.26500000000000001</v>
      </c>
      <c r="AG23" s="292">
        <v>87.954999999999998</v>
      </c>
    </row>
    <row r="24" spans="1:33" ht="109.2" x14ac:dyDescent="0.3">
      <c r="A24" s="285"/>
      <c r="B24" s="285"/>
      <c r="C24" s="286" t="s">
        <v>2465</v>
      </c>
      <c r="D24" s="286" t="s">
        <v>291</v>
      </c>
      <c r="E24" s="286" t="s">
        <v>2660</v>
      </c>
      <c r="F24" s="286" t="s">
        <v>2661</v>
      </c>
      <c r="G24" s="286" t="s">
        <v>2646</v>
      </c>
      <c r="H24" s="286">
        <v>145000</v>
      </c>
      <c r="I24" s="288">
        <v>43584</v>
      </c>
      <c r="J24" s="286" t="s">
        <v>1870</v>
      </c>
      <c r="K24" s="286" t="s">
        <v>2662</v>
      </c>
      <c r="L24" s="286" t="s">
        <v>2663</v>
      </c>
      <c r="M24" s="285">
        <v>30</v>
      </c>
      <c r="N24" s="286"/>
      <c r="O24" s="285"/>
      <c r="P24" s="286" t="s">
        <v>2664</v>
      </c>
      <c r="Q24" s="286" t="s">
        <v>2665</v>
      </c>
      <c r="R24" s="285"/>
      <c r="S24" s="286" t="s">
        <v>2666</v>
      </c>
      <c r="T24" s="286" t="s">
        <v>2667</v>
      </c>
      <c r="U24" s="286" t="s">
        <v>2668</v>
      </c>
      <c r="V24" s="288">
        <v>43740</v>
      </c>
      <c r="W24" s="289">
        <v>33260</v>
      </c>
      <c r="X24" s="290">
        <v>554.33299999999997</v>
      </c>
      <c r="Y24" s="289">
        <v>11.9</v>
      </c>
      <c r="Z24" s="290">
        <v>1.0129999999999999</v>
      </c>
      <c r="AA24" s="289">
        <v>508</v>
      </c>
      <c r="AB24" s="291">
        <v>502.5</v>
      </c>
      <c r="AC24" s="290">
        <v>5.86</v>
      </c>
      <c r="AD24" s="292">
        <v>95.825999999999993</v>
      </c>
      <c r="AE24" s="289">
        <v>3.72</v>
      </c>
      <c r="AF24" s="290">
        <v>3.5649999999999999</v>
      </c>
      <c r="AG24" s="292">
        <v>92.260999999999996</v>
      </c>
    </row>
    <row r="25" spans="1:33" ht="78" x14ac:dyDescent="0.3">
      <c r="A25" s="285"/>
      <c r="B25" s="285"/>
      <c r="C25" s="286" t="s">
        <v>283</v>
      </c>
      <c r="D25" s="286" t="s">
        <v>291</v>
      </c>
      <c r="E25" s="286" t="s">
        <v>2669</v>
      </c>
      <c r="F25" s="286" t="s">
        <v>398</v>
      </c>
      <c r="G25" s="286" t="s">
        <v>2638</v>
      </c>
      <c r="H25" s="286">
        <v>165000</v>
      </c>
      <c r="I25" s="288">
        <v>43601</v>
      </c>
      <c r="J25" s="286" t="s">
        <v>2670</v>
      </c>
      <c r="K25" s="286" t="s">
        <v>2671</v>
      </c>
      <c r="L25" s="285"/>
      <c r="M25" s="285" t="s">
        <v>779</v>
      </c>
      <c r="N25" s="285"/>
      <c r="O25" s="285" t="s">
        <v>2672</v>
      </c>
      <c r="P25" s="286" t="s">
        <v>2673</v>
      </c>
      <c r="Q25" s="285"/>
      <c r="R25" s="285"/>
      <c r="S25" s="286" t="s">
        <v>2674</v>
      </c>
      <c r="T25" s="286" t="s">
        <v>2675</v>
      </c>
      <c r="U25" s="286" t="s">
        <v>2676</v>
      </c>
      <c r="V25" s="288">
        <v>43741</v>
      </c>
      <c r="W25" s="289">
        <v>35640</v>
      </c>
      <c r="X25" s="290">
        <v>594</v>
      </c>
      <c r="Y25" s="289">
        <v>12.3</v>
      </c>
      <c r="Z25" s="290">
        <v>1.008</v>
      </c>
      <c r="AA25" s="289">
        <v>700</v>
      </c>
      <c r="AB25" s="291">
        <v>425</v>
      </c>
      <c r="AC25" s="290">
        <v>6.83</v>
      </c>
      <c r="AD25" s="292">
        <v>87.665000000000006</v>
      </c>
      <c r="AE25" s="289">
        <v>1.52</v>
      </c>
      <c r="AF25" s="290">
        <v>1.333</v>
      </c>
      <c r="AG25" s="292">
        <v>86.331999999999994</v>
      </c>
    </row>
    <row r="26" spans="1:33" x14ac:dyDescent="0.3">
      <c r="A26" s="285"/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</row>
    <row r="27" spans="1:33" ht="93.6" x14ac:dyDescent="0.3">
      <c r="A27" s="285" t="s">
        <v>1251</v>
      </c>
      <c r="B27" s="285"/>
      <c r="C27" s="286" t="s">
        <v>2677</v>
      </c>
      <c r="D27" s="286" t="s">
        <v>29</v>
      </c>
      <c r="E27" s="286" t="s">
        <v>2678</v>
      </c>
      <c r="F27" s="286" t="s">
        <v>2311</v>
      </c>
      <c r="G27" s="286" t="s">
        <v>2424</v>
      </c>
      <c r="H27" s="285">
        <v>155000</v>
      </c>
      <c r="I27" s="288">
        <v>43609</v>
      </c>
      <c r="J27" s="286" t="s">
        <v>2679</v>
      </c>
      <c r="K27" s="286" t="s">
        <v>301</v>
      </c>
      <c r="L27" s="286" t="s">
        <v>2680</v>
      </c>
      <c r="M27" s="304" t="s">
        <v>1782</v>
      </c>
      <c r="N27" s="285"/>
      <c r="O27" s="286" t="s">
        <v>1451</v>
      </c>
      <c r="P27" s="286" t="s">
        <v>2681</v>
      </c>
      <c r="Q27" s="286" t="s">
        <v>2682</v>
      </c>
      <c r="R27" s="286" t="s">
        <v>2683</v>
      </c>
      <c r="S27" s="286" t="s">
        <v>1967</v>
      </c>
      <c r="T27" s="286" t="s">
        <v>2684</v>
      </c>
      <c r="U27" s="286" t="s">
        <v>2171</v>
      </c>
      <c r="V27" s="305">
        <v>43739</v>
      </c>
      <c r="W27" s="289">
        <v>25200</v>
      </c>
      <c r="X27" s="290">
        <v>420</v>
      </c>
      <c r="Y27" s="289">
        <v>11.5</v>
      </c>
      <c r="Z27" s="290">
        <v>1.0169999999999999</v>
      </c>
      <c r="AA27" s="289">
        <v>682</v>
      </c>
      <c r="AB27" s="291">
        <v>350</v>
      </c>
      <c r="AC27" s="290">
        <v>5.48</v>
      </c>
      <c r="AD27" s="292">
        <v>77.944999999999993</v>
      </c>
      <c r="AE27" s="289">
        <v>1.2</v>
      </c>
      <c r="AF27" s="290">
        <v>0.93500000000000005</v>
      </c>
      <c r="AG27" s="292">
        <v>77.010000000000005</v>
      </c>
    </row>
    <row r="28" spans="1:33" ht="46.8" x14ac:dyDescent="0.3">
      <c r="A28" s="285"/>
      <c r="B28" s="285"/>
      <c r="C28" s="286" t="s">
        <v>1893</v>
      </c>
      <c r="D28" s="286" t="s">
        <v>29</v>
      </c>
      <c r="E28" s="286" t="s">
        <v>2618</v>
      </c>
      <c r="F28" s="286" t="s">
        <v>2311</v>
      </c>
      <c r="G28" s="286" t="s">
        <v>2588</v>
      </c>
      <c r="H28" s="285">
        <v>150000</v>
      </c>
      <c r="I28" s="288">
        <v>43584</v>
      </c>
      <c r="J28" s="286" t="s">
        <v>2189</v>
      </c>
      <c r="K28" s="286" t="s">
        <v>301</v>
      </c>
      <c r="L28" s="286" t="s">
        <v>2685</v>
      </c>
      <c r="M28" s="306">
        <v>30</v>
      </c>
      <c r="N28" s="285"/>
      <c r="O28" s="286" t="s">
        <v>2686</v>
      </c>
      <c r="P28" s="286" t="s">
        <v>971</v>
      </c>
      <c r="Q28" s="286" t="s">
        <v>2687</v>
      </c>
      <c r="R28" s="285"/>
      <c r="S28" s="285"/>
      <c r="T28" s="286" t="s">
        <v>2688</v>
      </c>
      <c r="U28" s="285"/>
      <c r="V28" s="288">
        <v>43734</v>
      </c>
      <c r="W28" s="289">
        <v>31520</v>
      </c>
      <c r="X28" s="290">
        <v>525.33299999999997</v>
      </c>
      <c r="Y28" s="289">
        <v>12.3</v>
      </c>
      <c r="Z28" s="290">
        <v>1.008</v>
      </c>
      <c r="AA28" s="289">
        <v>1341</v>
      </c>
      <c r="AB28" s="291">
        <v>189</v>
      </c>
      <c r="AC28" s="290">
        <v>5.8179999999999996</v>
      </c>
      <c r="AD28" s="292">
        <v>91.016999999999996</v>
      </c>
      <c r="AE28" s="289">
        <v>0.8</v>
      </c>
      <c r="AF28" s="290">
        <v>0.72799999999999998</v>
      </c>
      <c r="AG28" s="292">
        <v>90.289000000000001</v>
      </c>
    </row>
    <row r="29" spans="1:33" ht="62.4" x14ac:dyDescent="0.3">
      <c r="A29" s="285"/>
      <c r="B29" s="285"/>
      <c r="C29" s="286" t="s">
        <v>2689</v>
      </c>
      <c r="D29" s="286" t="s">
        <v>29</v>
      </c>
      <c r="E29" s="286" t="s">
        <v>2690</v>
      </c>
      <c r="F29" s="286" t="s">
        <v>2311</v>
      </c>
      <c r="G29" s="286" t="s">
        <v>2531</v>
      </c>
      <c r="H29" s="285">
        <v>140000</v>
      </c>
      <c r="I29" s="288">
        <v>43596</v>
      </c>
      <c r="J29" s="286" t="s">
        <v>2691</v>
      </c>
      <c r="K29" s="286" t="s">
        <v>2692</v>
      </c>
      <c r="L29" s="286" t="s">
        <v>2693</v>
      </c>
      <c r="M29" s="307" t="s">
        <v>44</v>
      </c>
      <c r="N29" s="285"/>
      <c r="O29" s="286"/>
      <c r="P29" s="286" t="s">
        <v>971</v>
      </c>
      <c r="Q29" s="286" t="s">
        <v>2566</v>
      </c>
      <c r="R29" s="286" t="s">
        <v>2694</v>
      </c>
      <c r="S29" s="286" t="s">
        <v>2695</v>
      </c>
      <c r="T29" s="286" t="s">
        <v>2696</v>
      </c>
      <c r="U29" s="285"/>
      <c r="V29" s="288">
        <v>43738</v>
      </c>
      <c r="W29" s="289">
        <v>27820</v>
      </c>
      <c r="X29" s="290">
        <v>463.66699999999997</v>
      </c>
      <c r="Y29" s="289">
        <v>10.6</v>
      </c>
      <c r="Z29" s="290">
        <v>1.028</v>
      </c>
      <c r="AA29" s="289">
        <v>564</v>
      </c>
      <c r="AB29" s="291">
        <v>425</v>
      </c>
      <c r="AC29" s="290">
        <v>5.5030000000000001</v>
      </c>
      <c r="AD29" s="292">
        <v>86.616</v>
      </c>
      <c r="AE29" s="289">
        <v>0.8</v>
      </c>
      <c r="AF29" s="290">
        <v>0.69299999999999995</v>
      </c>
      <c r="AG29" s="292">
        <v>85.923000000000002</v>
      </c>
    </row>
    <row r="30" spans="1:33" ht="78" x14ac:dyDescent="0.3">
      <c r="A30" s="285"/>
      <c r="B30" s="285"/>
      <c r="C30" s="286" t="s">
        <v>277</v>
      </c>
      <c r="D30" s="286" t="s">
        <v>29</v>
      </c>
      <c r="E30" s="286" t="s">
        <v>2697</v>
      </c>
      <c r="F30" s="286" t="s">
        <v>2311</v>
      </c>
      <c r="G30" s="286" t="s">
        <v>2424</v>
      </c>
      <c r="H30" s="286">
        <v>140000</v>
      </c>
      <c r="I30" s="308">
        <v>43579</v>
      </c>
      <c r="J30" s="286" t="s">
        <v>2189</v>
      </c>
      <c r="K30" s="286" t="s">
        <v>301</v>
      </c>
      <c r="L30" s="286" t="s">
        <v>2698</v>
      </c>
      <c r="M30" s="306">
        <v>30</v>
      </c>
      <c r="N30" s="285"/>
      <c r="O30" s="286"/>
      <c r="P30" s="286" t="s">
        <v>971</v>
      </c>
      <c r="Q30" s="286" t="s">
        <v>2699</v>
      </c>
      <c r="R30" s="286" t="s">
        <v>2616</v>
      </c>
      <c r="S30" s="285"/>
      <c r="T30" s="286" t="s">
        <v>2688</v>
      </c>
      <c r="U30" s="286" t="s">
        <v>2700</v>
      </c>
      <c r="V30" s="288">
        <v>43721</v>
      </c>
      <c r="W30" s="289">
        <v>29720</v>
      </c>
      <c r="X30" s="290">
        <v>495.33300000000003</v>
      </c>
      <c r="Y30" s="289">
        <v>11.2</v>
      </c>
      <c r="Z30" s="290">
        <v>1.0209999999999999</v>
      </c>
      <c r="AA30" s="289">
        <v>1137</v>
      </c>
      <c r="AB30" s="291">
        <v>219</v>
      </c>
      <c r="AC30" s="290">
        <v>5.7160000000000002</v>
      </c>
      <c r="AD30" s="292">
        <v>88.477000000000004</v>
      </c>
      <c r="AE30" s="289">
        <v>1.2</v>
      </c>
      <c r="AF30" s="290">
        <v>1.0620000000000001</v>
      </c>
      <c r="AG30" s="292">
        <v>87.415000000000006</v>
      </c>
    </row>
    <row r="31" spans="1:33" x14ac:dyDescent="0.3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</row>
    <row r="32" spans="1:33" ht="93.6" x14ac:dyDescent="0.3">
      <c r="A32" s="285" t="s">
        <v>1896</v>
      </c>
      <c r="B32" s="285"/>
      <c r="C32" s="286" t="s">
        <v>2233</v>
      </c>
      <c r="D32" s="286" t="s">
        <v>79</v>
      </c>
      <c r="E32" s="286" t="s">
        <v>1777</v>
      </c>
      <c r="F32" s="286" t="s">
        <v>2311</v>
      </c>
      <c r="G32" s="286" t="s">
        <v>2701</v>
      </c>
      <c r="H32" s="285">
        <v>150000</v>
      </c>
      <c r="I32" s="288">
        <v>43579</v>
      </c>
      <c r="J32" s="309" t="s">
        <v>2702</v>
      </c>
      <c r="K32" s="286" t="s">
        <v>2703</v>
      </c>
      <c r="L32" s="309" t="s">
        <v>2704</v>
      </c>
      <c r="M32" s="286" t="s">
        <v>1606</v>
      </c>
      <c r="N32" s="285"/>
      <c r="O32" s="286"/>
      <c r="P32" s="286" t="s">
        <v>2705</v>
      </c>
      <c r="Q32" s="286" t="s">
        <v>2706</v>
      </c>
      <c r="R32" s="286" t="s">
        <v>2509</v>
      </c>
      <c r="S32" s="286" t="s">
        <v>2707</v>
      </c>
      <c r="T32" s="286" t="s">
        <v>1289</v>
      </c>
      <c r="U32" s="286"/>
      <c r="V32" s="288">
        <v>43738</v>
      </c>
      <c r="W32" s="289">
        <v>28060</v>
      </c>
      <c r="X32" s="290">
        <v>467.66699999999997</v>
      </c>
      <c r="Y32" s="289">
        <v>12.6</v>
      </c>
      <c r="Z32" s="290">
        <v>1.0049999999999999</v>
      </c>
      <c r="AA32" s="289">
        <v>1446</v>
      </c>
      <c r="AB32" s="291">
        <v>174</v>
      </c>
      <c r="AC32" s="290">
        <v>5.7759999999999998</v>
      </c>
      <c r="AD32" s="292">
        <v>81.372</v>
      </c>
      <c r="AE32" s="289">
        <v>0.4</v>
      </c>
      <c r="AF32" s="290">
        <v>0.32500000000000001</v>
      </c>
      <c r="AG32" s="292">
        <v>81.046999999999997</v>
      </c>
    </row>
    <row r="33" spans="1:33" ht="93.6" x14ac:dyDescent="0.3">
      <c r="A33" s="285"/>
      <c r="B33" s="285"/>
      <c r="C33" s="286" t="s">
        <v>2222</v>
      </c>
      <c r="D33" s="286" t="s">
        <v>79</v>
      </c>
      <c r="E33" s="286" t="s">
        <v>1777</v>
      </c>
      <c r="F33" s="286" t="s">
        <v>2311</v>
      </c>
      <c r="G33" s="286" t="s">
        <v>2708</v>
      </c>
      <c r="H33" s="306">
        <v>140000</v>
      </c>
      <c r="I33" s="288">
        <v>43586</v>
      </c>
      <c r="J33" s="286" t="s">
        <v>2226</v>
      </c>
      <c r="K33" s="286" t="s">
        <v>2703</v>
      </c>
      <c r="L33" s="286" t="s">
        <v>1235</v>
      </c>
      <c r="M33" s="308" t="s">
        <v>1606</v>
      </c>
      <c r="N33" s="285"/>
      <c r="O33" s="286"/>
      <c r="P33" s="286" t="s">
        <v>2705</v>
      </c>
      <c r="Q33" s="286" t="s">
        <v>2706</v>
      </c>
      <c r="R33" s="286" t="s">
        <v>2709</v>
      </c>
      <c r="S33" s="286" t="s">
        <v>2710</v>
      </c>
      <c r="T33" s="286" t="s">
        <v>2711</v>
      </c>
      <c r="U33" s="285"/>
      <c r="V33" s="288">
        <v>43738</v>
      </c>
      <c r="W33" s="289">
        <v>28600</v>
      </c>
      <c r="X33" s="290">
        <v>476.66699999999997</v>
      </c>
      <c r="Y33" s="289">
        <v>11.8</v>
      </c>
      <c r="Z33" s="290">
        <v>1.014</v>
      </c>
      <c r="AA33" s="289">
        <v>1254</v>
      </c>
      <c r="AB33" s="291">
        <v>201</v>
      </c>
      <c r="AC33" s="290">
        <v>5.7859999999999996</v>
      </c>
      <c r="AD33" s="292">
        <v>83.536000000000001</v>
      </c>
      <c r="AE33" s="289">
        <v>0.6</v>
      </c>
      <c r="AF33" s="290">
        <v>0.501</v>
      </c>
      <c r="AG33" s="292">
        <v>83.034999999999997</v>
      </c>
    </row>
    <row r="34" spans="1:33" ht="124.8" x14ac:dyDescent="0.3">
      <c r="A34" s="285"/>
      <c r="B34" s="285"/>
      <c r="C34" s="286" t="s">
        <v>1233</v>
      </c>
      <c r="D34" s="286" t="s">
        <v>79</v>
      </c>
      <c r="E34" s="286" t="s">
        <v>2712</v>
      </c>
      <c r="F34" s="286" t="s">
        <v>2311</v>
      </c>
      <c r="G34" s="286" t="s">
        <v>2713</v>
      </c>
      <c r="H34" s="306">
        <v>150000</v>
      </c>
      <c r="I34" s="288">
        <v>43584</v>
      </c>
      <c r="J34" s="286" t="s">
        <v>2714</v>
      </c>
      <c r="K34" s="286" t="s">
        <v>2715</v>
      </c>
      <c r="L34" s="286" t="s">
        <v>2716</v>
      </c>
      <c r="M34" s="286" t="s">
        <v>1606</v>
      </c>
      <c r="N34" s="285"/>
      <c r="O34" s="286" t="s">
        <v>2717</v>
      </c>
      <c r="P34" s="286" t="s">
        <v>2718</v>
      </c>
      <c r="Q34" s="286" t="s">
        <v>2719</v>
      </c>
      <c r="R34" s="286" t="s">
        <v>2720</v>
      </c>
      <c r="S34" s="286" t="s">
        <v>2721</v>
      </c>
      <c r="T34" s="286" t="s">
        <v>2722</v>
      </c>
      <c r="U34" s="286" t="s">
        <v>2441</v>
      </c>
      <c r="V34" s="288">
        <v>43719</v>
      </c>
      <c r="W34" s="289">
        <v>31440</v>
      </c>
      <c r="X34" s="290">
        <v>524</v>
      </c>
      <c r="Y34" s="289">
        <v>14.2</v>
      </c>
      <c r="Z34" s="290">
        <v>0.98599999999999999</v>
      </c>
      <c r="AA34" s="289">
        <v>1370</v>
      </c>
      <c r="AB34" s="291">
        <v>161</v>
      </c>
      <c r="AC34" s="290">
        <v>5.0640000000000001</v>
      </c>
      <c r="AD34" s="292">
        <v>102.027</v>
      </c>
      <c r="AE34" s="289">
        <v>1</v>
      </c>
      <c r="AF34" s="290">
        <v>1.02</v>
      </c>
      <c r="AG34" s="292">
        <v>101.00700000000001</v>
      </c>
    </row>
    <row r="35" spans="1:33" ht="124.8" x14ac:dyDescent="0.3">
      <c r="A35" s="285"/>
      <c r="B35" s="285"/>
      <c r="C35" s="286" t="s">
        <v>1224</v>
      </c>
      <c r="D35" s="286" t="s">
        <v>1324</v>
      </c>
      <c r="E35" s="286" t="s">
        <v>2712</v>
      </c>
      <c r="F35" s="286" t="s">
        <v>2311</v>
      </c>
      <c r="G35" s="286" t="s">
        <v>2723</v>
      </c>
      <c r="H35" s="306">
        <v>155000</v>
      </c>
      <c r="I35" s="288">
        <v>47230</v>
      </c>
      <c r="J35" s="286" t="s">
        <v>2714</v>
      </c>
      <c r="K35" s="286" t="s">
        <v>2715</v>
      </c>
      <c r="L35" s="286" t="s">
        <v>2724</v>
      </c>
      <c r="M35" s="286" t="s">
        <v>1606</v>
      </c>
      <c r="N35" s="285"/>
      <c r="O35" s="286" t="s">
        <v>2725</v>
      </c>
      <c r="P35" s="286" t="s">
        <v>2726</v>
      </c>
      <c r="Q35" s="286" t="s">
        <v>2719</v>
      </c>
      <c r="R35" s="286" t="s">
        <v>2727</v>
      </c>
      <c r="S35" s="286" t="s">
        <v>2728</v>
      </c>
      <c r="T35" s="286" t="s">
        <v>2729</v>
      </c>
      <c r="U35" s="286" t="s">
        <v>2441</v>
      </c>
      <c r="V35" s="288">
        <v>43713</v>
      </c>
      <c r="W35" s="289">
        <v>37300</v>
      </c>
      <c r="X35" s="290">
        <v>621.66700000000003</v>
      </c>
      <c r="Y35" s="289">
        <v>14.8</v>
      </c>
      <c r="Z35" s="290">
        <v>0.97899999999999998</v>
      </c>
      <c r="AA35" s="289">
        <v>784</v>
      </c>
      <c r="AB35" s="291">
        <v>278.66699999999997</v>
      </c>
      <c r="AC35" s="290">
        <v>5.0149999999999997</v>
      </c>
      <c r="AD35" s="292">
        <v>121.358</v>
      </c>
      <c r="AE35" s="289">
        <v>0.68</v>
      </c>
      <c r="AF35" s="290">
        <v>0.82499999999999996</v>
      </c>
      <c r="AG35" s="292">
        <v>120.533</v>
      </c>
    </row>
    <row r="36" spans="1:33" ht="109.2" x14ac:dyDescent="0.3">
      <c r="A36" s="285"/>
      <c r="B36" s="285"/>
      <c r="C36" s="286" t="s">
        <v>2730</v>
      </c>
      <c r="D36" s="286" t="s">
        <v>79</v>
      </c>
      <c r="E36" s="286" t="s">
        <v>2731</v>
      </c>
      <c r="F36" s="286" t="s">
        <v>2732</v>
      </c>
      <c r="G36" s="286" t="s">
        <v>2723</v>
      </c>
      <c r="H36" s="307">
        <v>155000</v>
      </c>
      <c r="I36" s="288">
        <v>43600</v>
      </c>
      <c r="J36" s="286" t="s">
        <v>2714</v>
      </c>
      <c r="K36" s="286" t="s">
        <v>2733</v>
      </c>
      <c r="L36" s="286" t="s">
        <v>2734</v>
      </c>
      <c r="M36" s="286" t="s">
        <v>1606</v>
      </c>
      <c r="N36" s="285"/>
      <c r="O36" s="286" t="s">
        <v>2735</v>
      </c>
      <c r="P36" s="286" t="s">
        <v>2726</v>
      </c>
      <c r="Q36" s="286" t="s">
        <v>2719</v>
      </c>
      <c r="R36" s="286" t="s">
        <v>2736</v>
      </c>
      <c r="S36" s="286" t="s">
        <v>2737</v>
      </c>
      <c r="T36" s="286" t="s">
        <v>2738</v>
      </c>
      <c r="U36" s="286" t="s">
        <v>2441</v>
      </c>
      <c r="V36" s="288">
        <v>43734</v>
      </c>
      <c r="W36" s="289">
        <v>36840</v>
      </c>
      <c r="X36" s="290">
        <v>614</v>
      </c>
      <c r="Y36" s="302">
        <v>11.6</v>
      </c>
      <c r="Z36" s="290">
        <v>1.016</v>
      </c>
      <c r="AA36" s="289">
        <v>946</v>
      </c>
      <c r="AB36" s="291">
        <v>243.833</v>
      </c>
      <c r="AC36" s="290">
        <v>5.2949999999999999</v>
      </c>
      <c r="AD36" s="292">
        <v>117.81399999999999</v>
      </c>
      <c r="AE36" s="302">
        <v>1</v>
      </c>
      <c r="AF36" s="290">
        <v>1.1779999999999999</v>
      </c>
      <c r="AG36" s="292">
        <v>116.636</v>
      </c>
    </row>
    <row r="37" spans="1:33" ht="46.8" x14ac:dyDescent="0.3">
      <c r="A37" s="285"/>
      <c r="B37" s="285"/>
      <c r="C37" s="286" t="s">
        <v>1340</v>
      </c>
      <c r="D37" s="286" t="s">
        <v>27</v>
      </c>
      <c r="E37" s="286" t="s">
        <v>2712</v>
      </c>
      <c r="F37" s="286" t="s">
        <v>2732</v>
      </c>
      <c r="G37" s="286" t="s">
        <v>2739</v>
      </c>
      <c r="H37" s="307">
        <v>140000</v>
      </c>
      <c r="I37" s="288">
        <v>43579</v>
      </c>
      <c r="J37" s="310" t="s">
        <v>2740</v>
      </c>
      <c r="K37" s="286" t="s">
        <v>301</v>
      </c>
      <c r="L37" s="286" t="s">
        <v>2741</v>
      </c>
      <c r="M37" s="286" t="s">
        <v>1606</v>
      </c>
      <c r="N37" s="285"/>
      <c r="O37" s="286" t="s">
        <v>2742</v>
      </c>
      <c r="P37" s="286" t="s">
        <v>2743</v>
      </c>
      <c r="Q37" s="286" t="s">
        <v>2744</v>
      </c>
      <c r="R37" s="285"/>
      <c r="S37" s="285" t="s">
        <v>2745</v>
      </c>
      <c r="T37" s="285" t="s">
        <v>2746</v>
      </c>
      <c r="U37" s="285"/>
      <c r="V37" s="288">
        <v>43727</v>
      </c>
      <c r="W37" s="289">
        <v>35180</v>
      </c>
      <c r="X37" s="290">
        <v>586.33299999999997</v>
      </c>
      <c r="Y37" s="289">
        <v>15.2</v>
      </c>
      <c r="Z37" s="290">
        <v>0.97499999999999998</v>
      </c>
      <c r="AA37" s="289">
        <v>790</v>
      </c>
      <c r="AB37" s="291">
        <v>300</v>
      </c>
      <c r="AC37" s="290">
        <v>5.4409999999999998</v>
      </c>
      <c r="AD37" s="292">
        <v>105.068</v>
      </c>
      <c r="AE37" s="289">
        <v>1.3</v>
      </c>
      <c r="AF37" s="290">
        <v>1.3660000000000001</v>
      </c>
      <c r="AG37" s="292">
        <v>103.702</v>
      </c>
    </row>
    <row r="38" spans="1:33" ht="109.2" x14ac:dyDescent="0.3">
      <c r="A38" s="285"/>
      <c r="B38" s="285"/>
      <c r="C38" s="286" t="s">
        <v>1614</v>
      </c>
      <c r="D38" s="286" t="s">
        <v>1324</v>
      </c>
      <c r="E38" s="286" t="s">
        <v>2712</v>
      </c>
      <c r="F38" s="286" t="s">
        <v>2747</v>
      </c>
      <c r="G38" s="286" t="s">
        <v>2550</v>
      </c>
      <c r="H38" s="307">
        <v>155000</v>
      </c>
      <c r="I38" s="288">
        <v>43577</v>
      </c>
      <c r="J38" s="310" t="s">
        <v>2714</v>
      </c>
      <c r="K38" s="286" t="s">
        <v>2715</v>
      </c>
      <c r="L38" s="286" t="s">
        <v>2748</v>
      </c>
      <c r="M38" s="286" t="s">
        <v>1606</v>
      </c>
      <c r="N38" s="285"/>
      <c r="O38" s="286" t="s">
        <v>2735</v>
      </c>
      <c r="P38" s="286" t="s">
        <v>2726</v>
      </c>
      <c r="Q38" s="286" t="s">
        <v>2719</v>
      </c>
      <c r="R38" s="285" t="s">
        <v>2749</v>
      </c>
      <c r="S38" s="285" t="s">
        <v>2737</v>
      </c>
      <c r="T38" s="285" t="s">
        <v>2738</v>
      </c>
      <c r="U38" s="285" t="s">
        <v>2750</v>
      </c>
      <c r="V38" s="288">
        <v>43721</v>
      </c>
      <c r="W38" s="192">
        <v>37300</v>
      </c>
      <c r="X38" s="190">
        <v>621.66700000000003</v>
      </c>
      <c r="Y38" s="192">
        <v>15.7</v>
      </c>
      <c r="Z38" s="190">
        <v>0.96899999999999997</v>
      </c>
      <c r="AA38" s="192">
        <v>910</v>
      </c>
      <c r="AB38" s="193">
        <v>243.833</v>
      </c>
      <c r="AC38" s="190">
        <v>5.0940000000000003</v>
      </c>
      <c r="AD38" s="194">
        <v>118.256</v>
      </c>
      <c r="AE38" s="192">
        <v>0.85</v>
      </c>
      <c r="AF38" s="190">
        <v>1.0049999999999999</v>
      </c>
      <c r="AG38" s="194">
        <v>117.251</v>
      </c>
    </row>
    <row r="39" spans="1:33" ht="28.8" x14ac:dyDescent="0.3">
      <c r="A39" s="285" t="s">
        <v>2240</v>
      </c>
      <c r="B39" s="285"/>
      <c r="C39" s="286"/>
      <c r="D39" s="286"/>
      <c r="E39" s="286"/>
      <c r="F39" s="286"/>
      <c r="G39" s="286"/>
      <c r="H39" s="285"/>
      <c r="I39" s="288"/>
      <c r="J39" s="285"/>
      <c r="K39" s="286"/>
      <c r="L39" s="286"/>
      <c r="M39" s="286"/>
      <c r="N39" s="286"/>
      <c r="O39" s="285"/>
      <c r="P39" s="286"/>
      <c r="Q39" s="286"/>
      <c r="R39" s="285"/>
      <c r="S39" s="286"/>
      <c r="T39" s="286"/>
      <c r="U39" s="285"/>
      <c r="V39" s="288"/>
      <c r="W39" s="289"/>
      <c r="X39" s="290"/>
      <c r="Y39" s="289"/>
      <c r="Z39" s="290"/>
      <c r="AA39" s="289"/>
      <c r="AB39" s="291"/>
      <c r="AC39" s="290"/>
      <c r="AD39" s="292"/>
      <c r="AE39" s="289"/>
      <c r="AF39" s="290"/>
      <c r="AG39" s="292"/>
    </row>
    <row r="40" spans="1:33" ht="140.4" x14ac:dyDescent="0.3">
      <c r="A40" s="285"/>
      <c r="B40" s="285"/>
      <c r="C40" s="286" t="s">
        <v>2258</v>
      </c>
      <c r="D40" s="286" t="s">
        <v>1205</v>
      </c>
      <c r="E40" s="286" t="s">
        <v>2751</v>
      </c>
      <c r="F40" s="286" t="s">
        <v>2581</v>
      </c>
      <c r="G40" s="286" t="s">
        <v>2480</v>
      </c>
      <c r="H40" s="285">
        <v>127000</v>
      </c>
      <c r="I40" s="288">
        <v>43595</v>
      </c>
      <c r="J40" s="286" t="s">
        <v>1214</v>
      </c>
      <c r="K40" s="286" t="s">
        <v>2752</v>
      </c>
      <c r="L40" s="286" t="s">
        <v>311</v>
      </c>
      <c r="M40" s="286" t="s">
        <v>44</v>
      </c>
      <c r="N40" s="286"/>
      <c r="O40" s="286"/>
      <c r="P40" s="286" t="s">
        <v>2753</v>
      </c>
      <c r="Q40" s="286" t="s">
        <v>2754</v>
      </c>
      <c r="R40" s="285"/>
      <c r="S40" s="286"/>
      <c r="T40" s="286" t="s">
        <v>2755</v>
      </c>
      <c r="U40" s="286" t="s">
        <v>2756</v>
      </c>
      <c r="V40" s="288">
        <v>43742</v>
      </c>
      <c r="W40" s="289">
        <v>23720</v>
      </c>
      <c r="X40" s="290">
        <v>395.33300000000003</v>
      </c>
      <c r="Y40" s="289">
        <v>12.9</v>
      </c>
      <c r="Z40" s="290">
        <v>1.0009999999999999</v>
      </c>
      <c r="AA40" s="289">
        <v>979.5</v>
      </c>
      <c r="AB40" s="291">
        <v>256.35000000000002</v>
      </c>
      <c r="AC40" s="290">
        <v>5.7640000000000002</v>
      </c>
      <c r="AD40" s="292">
        <v>68.655000000000001</v>
      </c>
      <c r="AE40" s="289">
        <v>0.1</v>
      </c>
      <c r="AF40" s="290">
        <v>6.9000000000000006E-2</v>
      </c>
      <c r="AG40" s="292">
        <v>68.585999999999999</v>
      </c>
    </row>
    <row r="41" spans="1:33" ht="78" x14ac:dyDescent="0.3">
      <c r="A41" s="285"/>
      <c r="B41" s="285"/>
      <c r="C41" s="286" t="s">
        <v>1660</v>
      </c>
      <c r="D41" s="286" t="s">
        <v>1205</v>
      </c>
      <c r="E41" s="286" t="s">
        <v>2757</v>
      </c>
      <c r="F41" s="286" t="s">
        <v>2581</v>
      </c>
      <c r="G41" s="286" t="s">
        <v>2758</v>
      </c>
      <c r="H41" s="285">
        <v>155000</v>
      </c>
      <c r="I41" s="288">
        <v>43624</v>
      </c>
      <c r="J41" s="286" t="s">
        <v>1244</v>
      </c>
      <c r="K41" s="286"/>
      <c r="L41" s="286" t="s">
        <v>311</v>
      </c>
      <c r="M41" s="286" t="s">
        <v>44</v>
      </c>
      <c r="N41" s="285"/>
      <c r="O41" s="286"/>
      <c r="P41" s="286"/>
      <c r="Q41" s="286" t="s">
        <v>2759</v>
      </c>
      <c r="R41" s="286"/>
      <c r="S41" s="286"/>
      <c r="T41" s="286" t="s">
        <v>2760</v>
      </c>
      <c r="U41" s="286"/>
      <c r="V41" s="288">
        <v>43784</v>
      </c>
      <c r="W41" s="289">
        <v>25640</v>
      </c>
      <c r="X41" s="290">
        <v>427.33300000000003</v>
      </c>
      <c r="Y41" s="289">
        <v>13.8</v>
      </c>
      <c r="Z41" s="290">
        <v>0.99099999999999999</v>
      </c>
      <c r="AA41" s="289">
        <v>1892.7</v>
      </c>
      <c r="AB41" s="291">
        <v>157.80000000000001</v>
      </c>
      <c r="AC41" s="290">
        <v>6.8559999999999999</v>
      </c>
      <c r="AD41" s="292">
        <v>61.768999999999998</v>
      </c>
      <c r="AE41" s="289">
        <v>1.6</v>
      </c>
      <c r="AF41" s="290">
        <v>0.98799999999999999</v>
      </c>
      <c r="AG41" s="292">
        <v>60.780999999999999</v>
      </c>
    </row>
    <row r="42" spans="1:33" x14ac:dyDescent="0.3">
      <c r="A42" s="285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</row>
    <row r="43" spans="1:33" ht="28.8" x14ac:dyDescent="0.3">
      <c r="A43" s="285" t="s">
        <v>1950</v>
      </c>
      <c r="B43" s="285"/>
      <c r="C43" s="286"/>
      <c r="D43" s="286"/>
      <c r="E43" s="286"/>
      <c r="F43" s="285"/>
      <c r="G43" s="286"/>
      <c r="H43" s="285"/>
      <c r="I43" s="288"/>
      <c r="J43" s="286"/>
      <c r="K43" s="286"/>
      <c r="L43" s="286"/>
      <c r="M43" s="286"/>
      <c r="N43" s="285"/>
      <c r="O43" s="286"/>
      <c r="P43" s="286"/>
      <c r="Q43" s="286"/>
      <c r="R43" s="286"/>
      <c r="S43" s="285"/>
      <c r="T43" s="286"/>
      <c r="U43" s="285"/>
      <c r="V43" s="288"/>
      <c r="W43" s="289"/>
      <c r="X43" s="290"/>
      <c r="Y43" s="289"/>
      <c r="Z43" s="290"/>
      <c r="AA43" s="289"/>
      <c r="AB43" s="291"/>
      <c r="AC43" s="290"/>
      <c r="AD43" s="292"/>
      <c r="AE43" s="289"/>
      <c r="AF43" s="290"/>
      <c r="AG43" s="292"/>
    </row>
    <row r="44" spans="1:33" ht="31.2" x14ac:dyDescent="0.3">
      <c r="A44" s="285"/>
      <c r="B44" s="285"/>
      <c r="C44" s="286" t="s">
        <v>2539</v>
      </c>
      <c r="D44" s="286" t="s">
        <v>41</v>
      </c>
      <c r="E44" s="286" t="s">
        <v>2280</v>
      </c>
      <c r="F44" s="286" t="s">
        <v>1950</v>
      </c>
      <c r="G44" s="286" t="s">
        <v>2424</v>
      </c>
      <c r="H44" s="285">
        <v>140000</v>
      </c>
      <c r="I44" s="288">
        <v>43591</v>
      </c>
      <c r="J44" s="286" t="s">
        <v>2761</v>
      </c>
      <c r="K44" s="286" t="s">
        <v>301</v>
      </c>
      <c r="L44" s="286" t="s">
        <v>1801</v>
      </c>
      <c r="M44" s="286">
        <v>30</v>
      </c>
      <c r="N44" s="285"/>
      <c r="O44" s="286"/>
      <c r="P44" s="286" t="s">
        <v>2762</v>
      </c>
      <c r="Q44" s="286" t="s">
        <v>67</v>
      </c>
      <c r="R44" s="285"/>
      <c r="S44" s="286"/>
      <c r="T44" s="286" t="s">
        <v>2763</v>
      </c>
      <c r="U44" s="285"/>
      <c r="V44" s="288">
        <v>43761</v>
      </c>
      <c r="W44" s="289">
        <v>22600</v>
      </c>
      <c r="X44" s="290">
        <v>376.66699999999997</v>
      </c>
      <c r="Y44" s="289">
        <v>13.7</v>
      </c>
      <c r="Z44" s="290">
        <v>0.99199999999999999</v>
      </c>
      <c r="AA44" s="289">
        <v>801</v>
      </c>
      <c r="AB44" s="291">
        <v>300</v>
      </c>
      <c r="AC44" s="290">
        <v>5.5170000000000003</v>
      </c>
      <c r="AD44" s="292">
        <v>67.727999999999994</v>
      </c>
      <c r="AE44" s="289">
        <v>0.8</v>
      </c>
      <c r="AF44" s="290">
        <v>0.54200000000000004</v>
      </c>
      <c r="AG44" s="292">
        <v>67.186000000000007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B3B3-974A-4B0D-B211-F035E039E531}">
  <dimension ref="A1:AG70"/>
  <sheetViews>
    <sheetView workbookViewId="0">
      <selection activeCell="B26" sqref="B26"/>
    </sheetView>
  </sheetViews>
  <sheetFormatPr defaultRowHeight="15.6" x14ac:dyDescent="0.3"/>
  <sheetData>
    <row r="1" spans="1:33" x14ac:dyDescent="0.3">
      <c r="A1" s="218" t="s">
        <v>866</v>
      </c>
      <c r="B1" s="218" t="s">
        <v>47</v>
      </c>
      <c r="C1" s="218" t="s">
        <v>0</v>
      </c>
      <c r="D1" s="218" t="s">
        <v>1</v>
      </c>
      <c r="E1" s="218" t="s">
        <v>6</v>
      </c>
      <c r="F1" s="218" t="s">
        <v>14</v>
      </c>
      <c r="G1" s="218" t="s">
        <v>1696</v>
      </c>
      <c r="H1" s="219" t="s">
        <v>860</v>
      </c>
      <c r="I1" s="218" t="s">
        <v>9</v>
      </c>
      <c r="J1" s="218" t="s">
        <v>10</v>
      </c>
      <c r="K1" s="218" t="s">
        <v>393</v>
      </c>
      <c r="L1" s="218" t="s">
        <v>49</v>
      </c>
      <c r="M1" s="218" t="s">
        <v>50</v>
      </c>
      <c r="N1" s="218" t="s">
        <v>861</v>
      </c>
      <c r="O1" s="218" t="s">
        <v>862</v>
      </c>
      <c r="P1" s="218" t="s">
        <v>863</v>
      </c>
      <c r="Q1" s="218" t="s">
        <v>52</v>
      </c>
      <c r="R1" s="218" t="s">
        <v>51</v>
      </c>
      <c r="S1" s="218" t="s">
        <v>58</v>
      </c>
      <c r="T1" s="218" t="s">
        <v>2300</v>
      </c>
      <c r="U1" s="218" t="s">
        <v>264</v>
      </c>
      <c r="V1" s="218" t="s">
        <v>265</v>
      </c>
      <c r="W1" s="220" t="s">
        <v>19</v>
      </c>
      <c r="X1" s="221" t="s">
        <v>18</v>
      </c>
      <c r="Y1" s="218" t="s">
        <v>20</v>
      </c>
      <c r="Z1" s="222" t="s">
        <v>46</v>
      </c>
      <c r="AA1" s="219" t="s">
        <v>119</v>
      </c>
      <c r="AB1" s="223" t="s">
        <v>120</v>
      </c>
      <c r="AC1" s="222" t="s">
        <v>21</v>
      </c>
      <c r="AD1" s="222" t="s">
        <v>865</v>
      </c>
      <c r="AE1" s="223" t="s">
        <v>17</v>
      </c>
      <c r="AF1" s="222" t="s">
        <v>22</v>
      </c>
      <c r="AG1" s="222" t="s">
        <v>864</v>
      </c>
    </row>
    <row r="2" spans="1:33" x14ac:dyDescent="0.3">
      <c r="A2" s="260" t="s">
        <v>1169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</row>
    <row r="3" spans="1:33" x14ac:dyDescent="0.3">
      <c r="A3" s="260"/>
      <c r="B3" s="260"/>
      <c r="C3" t="s">
        <v>165</v>
      </c>
      <c r="D3" t="s">
        <v>3</v>
      </c>
      <c r="E3" t="s">
        <v>2301</v>
      </c>
      <c r="F3" t="s">
        <v>1971</v>
      </c>
      <c r="G3" t="s">
        <v>2302</v>
      </c>
      <c r="H3" s="261">
        <v>127000</v>
      </c>
      <c r="I3" s="262">
        <v>43202</v>
      </c>
      <c r="J3" s="263"/>
      <c r="K3" t="s">
        <v>2303</v>
      </c>
      <c r="L3" t="s">
        <v>2304</v>
      </c>
      <c r="M3" s="260"/>
      <c r="N3" s="260"/>
      <c r="O3" t="s">
        <v>2305</v>
      </c>
      <c r="P3" t="s">
        <v>2306</v>
      </c>
      <c r="Q3" s="260"/>
      <c r="R3" t="s">
        <v>2307</v>
      </c>
      <c r="S3" t="s">
        <v>2308</v>
      </c>
      <c r="T3" t="s">
        <v>2309</v>
      </c>
      <c r="U3" t="s">
        <v>33</v>
      </c>
      <c r="V3" s="262">
        <v>43360</v>
      </c>
      <c r="W3" s="192">
        <v>33040</v>
      </c>
      <c r="X3" s="190">
        <v>550.66700000000003</v>
      </c>
      <c r="Y3" s="192">
        <v>11.8</v>
      </c>
      <c r="Z3" s="190">
        <v>1.014</v>
      </c>
      <c r="AA3" s="192">
        <v>1136.8900000000001</v>
      </c>
      <c r="AB3" s="193">
        <v>222.48</v>
      </c>
      <c r="AC3" s="190">
        <v>5.8070000000000004</v>
      </c>
      <c r="AD3" s="194">
        <v>96.156000000000006</v>
      </c>
      <c r="AE3" s="192">
        <v>1</v>
      </c>
      <c r="AF3" s="190">
        <v>0.96199999999999997</v>
      </c>
      <c r="AG3" s="194">
        <v>95.194000000000003</v>
      </c>
    </row>
    <row r="4" spans="1:33" x14ac:dyDescent="0.3">
      <c r="A4" s="260"/>
      <c r="B4" s="260"/>
      <c r="C4" t="s">
        <v>1981</v>
      </c>
      <c r="D4" t="s">
        <v>3</v>
      </c>
      <c r="E4" t="s">
        <v>2310</v>
      </c>
      <c r="F4" t="s">
        <v>2311</v>
      </c>
      <c r="G4" t="s">
        <v>2312</v>
      </c>
      <c r="H4" s="261">
        <v>130000</v>
      </c>
      <c r="I4" s="262">
        <v>43208</v>
      </c>
      <c r="J4" t="s">
        <v>1214</v>
      </c>
      <c r="K4" t="s">
        <v>2313</v>
      </c>
      <c r="L4" t="s">
        <v>2314</v>
      </c>
      <c r="M4" s="260"/>
      <c r="N4" t="s">
        <v>2315</v>
      </c>
      <c r="O4" t="s">
        <v>2316</v>
      </c>
      <c r="P4" t="s">
        <v>2317</v>
      </c>
      <c r="Q4" t="s">
        <v>1978</v>
      </c>
      <c r="R4" t="s">
        <v>1979</v>
      </c>
      <c r="S4" t="s">
        <v>1216</v>
      </c>
      <c r="T4" t="s">
        <v>2171</v>
      </c>
      <c r="U4" t="s">
        <v>1606</v>
      </c>
      <c r="V4" s="262">
        <v>43403</v>
      </c>
      <c r="W4" s="192">
        <v>32780</v>
      </c>
      <c r="X4" s="190">
        <v>546.33299999999997</v>
      </c>
      <c r="Y4" s="192">
        <v>15.5</v>
      </c>
      <c r="Z4" s="190">
        <v>0.97099999999999997</v>
      </c>
      <c r="AA4" s="192">
        <v>523</v>
      </c>
      <c r="AB4" s="193">
        <v>480</v>
      </c>
      <c r="AC4" s="190">
        <v>5.7629999999999999</v>
      </c>
      <c r="AD4" s="194">
        <v>92.051000000000002</v>
      </c>
      <c r="AE4" s="192">
        <v>1.5</v>
      </c>
      <c r="AF4" s="190">
        <v>1.381</v>
      </c>
      <c r="AG4" s="194">
        <v>90.67</v>
      </c>
    </row>
    <row r="5" spans="1:33" x14ac:dyDescent="0.3">
      <c r="A5" s="260"/>
      <c r="B5" s="260"/>
      <c r="C5" t="s">
        <v>273</v>
      </c>
      <c r="D5" t="s">
        <v>23</v>
      </c>
      <c r="E5" t="s">
        <v>2318</v>
      </c>
      <c r="F5" t="s">
        <v>1971</v>
      </c>
      <c r="G5" t="s">
        <v>2319</v>
      </c>
      <c r="H5" s="261">
        <v>130000</v>
      </c>
      <c r="I5" s="262">
        <v>43200</v>
      </c>
      <c r="J5" t="s">
        <v>1244</v>
      </c>
      <c r="K5" t="s">
        <v>1377</v>
      </c>
      <c r="L5" t="s">
        <v>2320</v>
      </c>
      <c r="M5" s="260"/>
      <c r="N5" t="s">
        <v>732</v>
      </c>
      <c r="P5" t="s">
        <v>2167</v>
      </c>
      <c r="Q5" s="186"/>
      <c r="R5" t="s">
        <v>2321</v>
      </c>
      <c r="S5" t="s">
        <v>2322</v>
      </c>
      <c r="T5" t="s">
        <v>2171</v>
      </c>
      <c r="U5" t="s">
        <v>1606</v>
      </c>
      <c r="V5" s="262">
        <v>43364</v>
      </c>
      <c r="W5" s="192">
        <v>27020</v>
      </c>
      <c r="X5" s="190">
        <v>450.33300000000003</v>
      </c>
      <c r="Y5" s="192">
        <v>11.4</v>
      </c>
      <c r="Z5" s="190">
        <v>1.018</v>
      </c>
      <c r="AA5" s="192">
        <v>525.29999999999995</v>
      </c>
      <c r="AB5" s="193">
        <v>418</v>
      </c>
      <c r="AC5" s="190">
        <v>5.0410000000000004</v>
      </c>
      <c r="AD5" s="194">
        <v>90.941999999999993</v>
      </c>
      <c r="AE5" s="192">
        <v>0.8</v>
      </c>
      <c r="AF5" s="190">
        <v>0.72799999999999998</v>
      </c>
      <c r="AG5" s="194">
        <v>90.213999999999999</v>
      </c>
    </row>
    <row r="6" spans="1:33" x14ac:dyDescent="0.3">
      <c r="A6" s="260"/>
      <c r="B6" s="260"/>
      <c r="C6" t="s">
        <v>1308</v>
      </c>
      <c r="D6" t="s">
        <v>23</v>
      </c>
      <c r="E6" t="s">
        <v>2318</v>
      </c>
      <c r="F6" t="s">
        <v>1971</v>
      </c>
      <c r="G6" t="s">
        <v>2323</v>
      </c>
      <c r="H6" s="261">
        <v>140000</v>
      </c>
      <c r="I6" s="262">
        <v>43202</v>
      </c>
      <c r="J6" t="s">
        <v>1244</v>
      </c>
      <c r="L6" t="s">
        <v>2324</v>
      </c>
      <c r="M6" s="260"/>
      <c r="N6" t="s">
        <v>732</v>
      </c>
      <c r="P6" t="s">
        <v>69</v>
      </c>
      <c r="Q6" t="s">
        <v>2325</v>
      </c>
      <c r="R6" t="s">
        <v>2326</v>
      </c>
      <c r="S6" t="s">
        <v>1963</v>
      </c>
      <c r="T6" t="s">
        <v>2171</v>
      </c>
      <c r="U6" t="s">
        <v>33</v>
      </c>
      <c r="V6" s="262">
        <v>43378</v>
      </c>
      <c r="W6" s="192">
        <v>27140</v>
      </c>
      <c r="X6" s="190">
        <v>452.33300000000003</v>
      </c>
      <c r="Y6" s="192">
        <v>11</v>
      </c>
      <c r="Z6" s="190">
        <v>1.0229999999999999</v>
      </c>
      <c r="AA6" s="192">
        <v>837</v>
      </c>
      <c r="AB6" s="193">
        <v>266.02800000000002</v>
      </c>
      <c r="AC6" s="190">
        <v>5.1120000000000001</v>
      </c>
      <c r="AD6" s="194">
        <v>90.52</v>
      </c>
      <c r="AE6" s="192">
        <v>1</v>
      </c>
      <c r="AF6" s="190">
        <v>0.90500000000000003</v>
      </c>
      <c r="AG6" s="194">
        <v>89.614999999999995</v>
      </c>
    </row>
    <row r="7" spans="1:33" x14ac:dyDescent="0.3">
      <c r="A7" s="260"/>
      <c r="B7" s="260"/>
      <c r="C7" t="s">
        <v>2</v>
      </c>
      <c r="D7" t="s">
        <v>3</v>
      </c>
      <c r="E7" t="s">
        <v>2327</v>
      </c>
      <c r="F7" t="s">
        <v>1971</v>
      </c>
      <c r="G7" t="s">
        <v>2328</v>
      </c>
      <c r="H7" s="260">
        <v>135000</v>
      </c>
      <c r="I7" s="262">
        <v>43195</v>
      </c>
      <c r="J7" t="s">
        <v>1244</v>
      </c>
      <c r="K7" t="s">
        <v>172</v>
      </c>
      <c r="L7" t="s">
        <v>2329</v>
      </c>
      <c r="M7" s="260"/>
      <c r="N7" t="s">
        <v>2330</v>
      </c>
      <c r="O7" t="s">
        <v>2331</v>
      </c>
      <c r="P7" t="s">
        <v>2332</v>
      </c>
      <c r="Q7" s="260"/>
      <c r="R7" s="260" t="s">
        <v>2333</v>
      </c>
      <c r="S7" t="s">
        <v>2334</v>
      </c>
      <c r="T7" t="s">
        <v>2335</v>
      </c>
      <c r="U7" t="s">
        <v>33</v>
      </c>
      <c r="V7" s="262">
        <v>43374</v>
      </c>
      <c r="W7" s="192">
        <v>33620</v>
      </c>
      <c r="X7" s="190">
        <v>560.33299999999997</v>
      </c>
      <c r="Y7" s="192">
        <v>13.3</v>
      </c>
      <c r="Z7" s="190">
        <v>0.997</v>
      </c>
      <c r="AA7" s="192">
        <v>1220</v>
      </c>
      <c r="AB7" s="193">
        <v>229</v>
      </c>
      <c r="AC7" s="190">
        <v>6.4139999999999997</v>
      </c>
      <c r="AD7" s="194">
        <v>87.099000000000004</v>
      </c>
      <c r="AE7" s="192">
        <v>0.4</v>
      </c>
      <c r="AF7" s="190">
        <v>0.34799999999999998</v>
      </c>
      <c r="AG7" s="194">
        <v>86.751000000000005</v>
      </c>
    </row>
    <row r="8" spans="1:33" x14ac:dyDescent="0.3">
      <c r="A8" s="260"/>
      <c r="B8" s="260"/>
      <c r="C8" s="260"/>
      <c r="D8" s="260"/>
      <c r="E8" s="260"/>
      <c r="F8" s="260"/>
      <c r="G8" s="260"/>
      <c r="H8" s="261"/>
      <c r="I8" s="262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2"/>
      <c r="W8" s="264"/>
      <c r="X8" s="265"/>
      <c r="Y8" s="264"/>
      <c r="Z8" s="265"/>
      <c r="AA8" s="264"/>
      <c r="AB8" s="266"/>
      <c r="AC8" s="265"/>
      <c r="AD8" s="217"/>
      <c r="AE8" s="264"/>
      <c r="AF8" s="265"/>
      <c r="AG8" s="217"/>
    </row>
    <row r="9" spans="1:33" x14ac:dyDescent="0.3">
      <c r="A9" s="260"/>
      <c r="B9" s="260"/>
      <c r="H9" s="261"/>
      <c r="I9" s="262"/>
      <c r="J9" s="260"/>
      <c r="L9" s="260"/>
      <c r="V9" s="262"/>
      <c r="W9" s="192"/>
      <c r="X9" s="190"/>
      <c r="Y9" s="192"/>
      <c r="Z9" s="190"/>
      <c r="AA9" s="192"/>
      <c r="AB9" s="193"/>
      <c r="AC9" s="190"/>
      <c r="AD9" s="194"/>
      <c r="AE9" s="192"/>
      <c r="AF9" s="190"/>
      <c r="AG9" s="194"/>
    </row>
    <row r="10" spans="1:33" x14ac:dyDescent="0.3">
      <c r="A10" s="260" t="s">
        <v>1170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</row>
    <row r="11" spans="1:33" x14ac:dyDescent="0.3">
      <c r="A11" s="260"/>
      <c r="B11" s="260"/>
      <c r="C11" t="s">
        <v>897</v>
      </c>
      <c r="D11" t="s">
        <v>133</v>
      </c>
      <c r="E11" t="s">
        <v>2336</v>
      </c>
      <c r="F11" t="s">
        <v>398</v>
      </c>
      <c r="G11" t="s">
        <v>2337</v>
      </c>
      <c r="H11" s="261">
        <v>155000</v>
      </c>
      <c r="I11" s="262">
        <v>43210</v>
      </c>
      <c r="J11" t="s">
        <v>1214</v>
      </c>
      <c r="K11" t="s">
        <v>2338</v>
      </c>
      <c r="L11" t="s">
        <v>2339</v>
      </c>
      <c r="M11" t="s">
        <v>2340</v>
      </c>
      <c r="N11" t="s">
        <v>2341</v>
      </c>
      <c r="O11" t="s">
        <v>2342</v>
      </c>
      <c r="P11" t="s">
        <v>2343</v>
      </c>
      <c r="Q11" s="260"/>
      <c r="R11" s="260"/>
      <c r="S11" t="s">
        <v>2344</v>
      </c>
      <c r="T11" t="s">
        <v>2345</v>
      </c>
      <c r="U11" t="s">
        <v>32</v>
      </c>
      <c r="V11" s="262">
        <v>43363</v>
      </c>
      <c r="W11" s="192">
        <v>28740</v>
      </c>
      <c r="X11" s="190">
        <v>479</v>
      </c>
      <c r="Y11" s="192">
        <v>12.1</v>
      </c>
      <c r="Z11" s="190">
        <v>1.01</v>
      </c>
      <c r="AA11" s="192">
        <v>720</v>
      </c>
      <c r="AB11" s="193">
        <v>310</v>
      </c>
      <c r="AC11" s="190">
        <v>5.1239999999999997</v>
      </c>
      <c r="AD11" s="194">
        <v>94.415999999999997</v>
      </c>
      <c r="AE11" s="192"/>
      <c r="AF11" s="190">
        <v>0</v>
      </c>
      <c r="AG11" s="194">
        <v>94.415999999999997</v>
      </c>
    </row>
    <row r="12" spans="1:33" x14ac:dyDescent="0.3">
      <c r="A12" s="260"/>
      <c r="B12" s="260"/>
      <c r="C12" t="s">
        <v>2346</v>
      </c>
      <c r="D12" t="s">
        <v>3</v>
      </c>
      <c r="E12" t="s">
        <v>2347</v>
      </c>
      <c r="F12" t="s">
        <v>1971</v>
      </c>
      <c r="G12" t="s">
        <v>2348</v>
      </c>
      <c r="H12" s="261">
        <v>165000</v>
      </c>
      <c r="I12" s="262">
        <v>43209</v>
      </c>
      <c r="J12" t="s">
        <v>1240</v>
      </c>
      <c r="K12" t="s">
        <v>2349</v>
      </c>
      <c r="L12" t="s">
        <v>2350</v>
      </c>
      <c r="M12" s="260"/>
      <c r="N12" s="260"/>
      <c r="O12" t="s">
        <v>2351</v>
      </c>
      <c r="P12" t="s">
        <v>2352</v>
      </c>
      <c r="Q12" s="260"/>
      <c r="R12" s="260"/>
      <c r="S12" t="s">
        <v>2353</v>
      </c>
      <c r="T12" s="260"/>
      <c r="U12" t="s">
        <v>779</v>
      </c>
      <c r="V12" s="262">
        <v>43376</v>
      </c>
      <c r="W12" s="192">
        <v>33940</v>
      </c>
      <c r="X12" s="190">
        <v>565.66700000000003</v>
      </c>
      <c r="Y12" s="191">
        <v>12.9</v>
      </c>
      <c r="Z12" s="190">
        <v>1.0009999999999999</v>
      </c>
      <c r="AA12" s="192">
        <v>984.93</v>
      </c>
      <c r="AB12" s="193">
        <v>276.98</v>
      </c>
      <c r="AC12" s="190">
        <v>6.2629999999999999</v>
      </c>
      <c r="AD12" s="194">
        <v>90.409000000000006</v>
      </c>
      <c r="AE12" s="191">
        <v>0.5</v>
      </c>
      <c r="AF12" s="190">
        <v>0.45200000000000001</v>
      </c>
      <c r="AG12" s="194">
        <v>89.956999999999994</v>
      </c>
    </row>
    <row r="13" spans="1:33" x14ac:dyDescent="0.3">
      <c r="A13" s="260"/>
      <c r="B13" s="260"/>
      <c r="C13" t="s">
        <v>1754</v>
      </c>
      <c r="D13" t="s">
        <v>3</v>
      </c>
      <c r="E13" t="s">
        <v>2301</v>
      </c>
      <c r="F13" t="s">
        <v>1971</v>
      </c>
      <c r="G13" t="s">
        <v>2354</v>
      </c>
      <c r="H13" s="261">
        <v>150000</v>
      </c>
      <c r="I13" s="262">
        <v>43211</v>
      </c>
      <c r="J13" t="s">
        <v>1214</v>
      </c>
      <c r="K13" t="s">
        <v>389</v>
      </c>
      <c r="L13" t="s">
        <v>1029</v>
      </c>
      <c r="N13" s="260"/>
      <c r="O13" t="s">
        <v>2355</v>
      </c>
      <c r="P13" t="s">
        <v>2356</v>
      </c>
      <c r="Q13" t="s">
        <v>2357</v>
      </c>
      <c r="R13" t="s">
        <v>2358</v>
      </c>
      <c r="S13" t="s">
        <v>2359</v>
      </c>
      <c r="T13" t="s">
        <v>2360</v>
      </c>
      <c r="U13" t="s">
        <v>33</v>
      </c>
      <c r="V13" s="262">
        <v>43395</v>
      </c>
      <c r="W13" s="192">
        <v>32360</v>
      </c>
      <c r="X13" s="190">
        <v>539.33299999999997</v>
      </c>
      <c r="Y13" s="192">
        <v>13.3</v>
      </c>
      <c r="Z13" s="190">
        <v>0.997</v>
      </c>
      <c r="AA13" s="192">
        <v>1125</v>
      </c>
      <c r="AB13" s="193">
        <v>233.4</v>
      </c>
      <c r="AC13" s="190">
        <v>6.0279999999999996</v>
      </c>
      <c r="AD13" s="194">
        <v>89.203000000000003</v>
      </c>
      <c r="AE13" s="192">
        <v>0.7</v>
      </c>
      <c r="AF13" s="190">
        <v>0.624</v>
      </c>
      <c r="AG13" s="194">
        <v>88.578999999999994</v>
      </c>
    </row>
    <row r="14" spans="1:33" x14ac:dyDescent="0.3">
      <c r="A14" s="260"/>
      <c r="B14" s="260"/>
      <c r="C14" t="s">
        <v>2361</v>
      </c>
      <c r="D14" t="s">
        <v>129</v>
      </c>
      <c r="E14" t="s">
        <v>2301</v>
      </c>
      <c r="F14" t="s">
        <v>1971</v>
      </c>
      <c r="G14" t="s">
        <v>2362</v>
      </c>
      <c r="H14" s="261">
        <v>145000</v>
      </c>
      <c r="I14" s="262">
        <v>43201</v>
      </c>
      <c r="J14" t="s">
        <v>2363</v>
      </c>
      <c r="K14" t="s">
        <v>2364</v>
      </c>
      <c r="L14" t="s">
        <v>2365</v>
      </c>
      <c r="M14" s="260"/>
      <c r="O14" t="s">
        <v>2366</v>
      </c>
      <c r="P14" t="s">
        <v>2367</v>
      </c>
      <c r="Q14" t="s">
        <v>2368</v>
      </c>
      <c r="R14" t="s">
        <v>2369</v>
      </c>
      <c r="S14" t="s">
        <v>2054</v>
      </c>
      <c r="T14" t="s">
        <v>2370</v>
      </c>
      <c r="U14" t="s">
        <v>32</v>
      </c>
      <c r="V14" s="262">
        <v>43381</v>
      </c>
      <c r="W14" s="192">
        <v>31540</v>
      </c>
      <c r="X14" s="190">
        <v>525.66700000000003</v>
      </c>
      <c r="Y14" s="192">
        <v>16.2</v>
      </c>
      <c r="Z14" s="190">
        <v>0.96299999999999997</v>
      </c>
      <c r="AA14" s="192">
        <v>525</v>
      </c>
      <c r="AB14" s="193">
        <v>472</v>
      </c>
      <c r="AC14" s="190">
        <v>5.6890000000000001</v>
      </c>
      <c r="AD14" s="194">
        <v>88.981999999999999</v>
      </c>
      <c r="AE14" s="192">
        <v>1</v>
      </c>
      <c r="AF14" s="190">
        <v>0.89</v>
      </c>
      <c r="AG14" s="194">
        <v>88.091999999999999</v>
      </c>
    </row>
    <row r="15" spans="1:33" x14ac:dyDescent="0.3">
      <c r="A15" s="260"/>
      <c r="B15" s="260"/>
      <c r="C15" t="s">
        <v>2371</v>
      </c>
      <c r="D15" t="s">
        <v>43</v>
      </c>
      <c r="E15" t="s">
        <v>2301</v>
      </c>
      <c r="F15" t="s">
        <v>1971</v>
      </c>
      <c r="G15" t="s">
        <v>2348</v>
      </c>
      <c r="H15" s="261">
        <v>140000</v>
      </c>
      <c r="I15" s="262">
        <v>43227</v>
      </c>
      <c r="J15" t="s">
        <v>1214</v>
      </c>
      <c r="K15" t="s">
        <v>2372</v>
      </c>
      <c r="L15" t="s">
        <v>2373</v>
      </c>
      <c r="M15" s="260"/>
      <c r="O15" s="260"/>
      <c r="P15" t="s">
        <v>2374</v>
      </c>
      <c r="Q15" t="s">
        <v>2375</v>
      </c>
      <c r="R15" t="s">
        <v>2376</v>
      </c>
      <c r="S15" t="s">
        <v>2377</v>
      </c>
      <c r="T15" t="s">
        <v>2378</v>
      </c>
      <c r="U15" t="s">
        <v>32</v>
      </c>
      <c r="V15" s="262">
        <v>43403</v>
      </c>
      <c r="W15" s="192">
        <v>28420</v>
      </c>
      <c r="X15" s="190">
        <v>473.66699999999997</v>
      </c>
      <c r="Y15" s="192">
        <v>14.7</v>
      </c>
      <c r="Z15" s="190">
        <v>0.98</v>
      </c>
      <c r="AA15" s="192">
        <v>477</v>
      </c>
      <c r="AB15" s="193">
        <v>477</v>
      </c>
      <c r="AC15" s="190">
        <v>5.2229999999999999</v>
      </c>
      <c r="AD15" s="194">
        <v>88.875</v>
      </c>
      <c r="AE15" s="192">
        <v>2.2999999999999998</v>
      </c>
      <c r="AF15" s="190">
        <v>2.044</v>
      </c>
      <c r="AG15" s="194">
        <v>86.831000000000003</v>
      </c>
    </row>
    <row r="16" spans="1:33" x14ac:dyDescent="0.3">
      <c r="A16" s="260"/>
      <c r="B16" s="260"/>
      <c r="C16" t="s">
        <v>37</v>
      </c>
      <c r="D16" t="s">
        <v>38</v>
      </c>
      <c r="E16" t="s">
        <v>2379</v>
      </c>
      <c r="F16" t="s">
        <v>398</v>
      </c>
      <c r="G16" t="s">
        <v>2380</v>
      </c>
      <c r="H16" s="261">
        <v>170000</v>
      </c>
      <c r="I16" s="262">
        <v>43221</v>
      </c>
      <c r="J16" t="s">
        <v>2381</v>
      </c>
      <c r="K16" t="s">
        <v>2382</v>
      </c>
      <c r="L16" t="s">
        <v>374</v>
      </c>
      <c r="M16" s="260"/>
      <c r="N16" t="s">
        <v>2383</v>
      </c>
      <c r="P16" t="s">
        <v>2384</v>
      </c>
      <c r="Q16" t="s">
        <v>1669</v>
      </c>
      <c r="R16" t="s">
        <v>2385</v>
      </c>
      <c r="S16" t="s">
        <v>1552</v>
      </c>
      <c r="T16" s="260"/>
      <c r="U16" t="s">
        <v>32</v>
      </c>
      <c r="V16" s="262">
        <v>43403</v>
      </c>
      <c r="W16" s="192">
        <v>28340</v>
      </c>
      <c r="X16" s="190">
        <v>472.33300000000003</v>
      </c>
      <c r="Y16" s="192">
        <v>16.3</v>
      </c>
      <c r="Z16" s="190">
        <v>0.96199999999999997</v>
      </c>
      <c r="AA16" s="192">
        <v>635</v>
      </c>
      <c r="AB16" s="193">
        <v>360</v>
      </c>
      <c r="AC16" s="190">
        <v>5.2480000000000002</v>
      </c>
      <c r="AD16" s="194">
        <v>86.581999999999994</v>
      </c>
      <c r="AE16" s="192">
        <v>1.6</v>
      </c>
      <c r="AF16" s="190">
        <v>1.385</v>
      </c>
      <c r="AG16" s="194">
        <v>85.197000000000003</v>
      </c>
    </row>
    <row r="17" spans="1:33" x14ac:dyDescent="0.3">
      <c r="A17" s="260"/>
      <c r="B17" s="260"/>
      <c r="C17" t="s">
        <v>2386</v>
      </c>
      <c r="D17" t="s">
        <v>38</v>
      </c>
      <c r="E17" t="s">
        <v>2387</v>
      </c>
      <c r="F17" t="s">
        <v>1971</v>
      </c>
      <c r="G17" t="s">
        <v>2380</v>
      </c>
      <c r="H17" s="261">
        <v>146000</v>
      </c>
      <c r="I17" s="262">
        <v>43205</v>
      </c>
      <c r="J17" t="s">
        <v>2388</v>
      </c>
      <c r="K17" t="s">
        <v>2382</v>
      </c>
      <c r="L17" t="s">
        <v>2389</v>
      </c>
      <c r="M17" s="260"/>
      <c r="N17" t="s">
        <v>2390</v>
      </c>
      <c r="O17" t="s">
        <v>2391</v>
      </c>
      <c r="P17" t="s">
        <v>2392</v>
      </c>
      <c r="Q17" s="260"/>
      <c r="R17" t="s">
        <v>361</v>
      </c>
      <c r="S17" t="s">
        <v>1580</v>
      </c>
      <c r="T17" s="260"/>
      <c r="U17" t="s">
        <v>33</v>
      </c>
      <c r="V17" s="262">
        <v>43391</v>
      </c>
      <c r="W17" s="267">
        <v>26980</v>
      </c>
      <c r="X17" s="268">
        <v>449.66699999999997</v>
      </c>
      <c r="Y17" s="267">
        <v>13.4</v>
      </c>
      <c r="Z17" s="268">
        <v>0.995</v>
      </c>
      <c r="AA17" s="267">
        <v>514</v>
      </c>
      <c r="AB17" s="269">
        <v>443</v>
      </c>
      <c r="AC17" s="268">
        <v>5.2309999999999999</v>
      </c>
      <c r="AD17" s="194">
        <v>85.531999999999996</v>
      </c>
      <c r="AE17" s="267">
        <v>2.2999999999999998</v>
      </c>
      <c r="AF17" s="268">
        <v>1.9670000000000001</v>
      </c>
      <c r="AG17" s="194">
        <v>83.564999999999998</v>
      </c>
    </row>
    <row r="18" spans="1:33" x14ac:dyDescent="0.3">
      <c r="A18" s="260"/>
      <c r="B18" s="260"/>
      <c r="C18" t="s">
        <v>905</v>
      </c>
      <c r="D18" t="s">
        <v>38</v>
      </c>
      <c r="E18" t="s">
        <v>2387</v>
      </c>
      <c r="F18" t="s">
        <v>1971</v>
      </c>
      <c r="G18" t="s">
        <v>2393</v>
      </c>
      <c r="H18" s="261">
        <v>145000</v>
      </c>
      <c r="I18" s="262">
        <v>43226</v>
      </c>
      <c r="J18" t="s">
        <v>2394</v>
      </c>
      <c r="K18" t="s">
        <v>2382</v>
      </c>
      <c r="L18" t="s">
        <v>1745</v>
      </c>
      <c r="M18" s="260"/>
      <c r="N18" t="s">
        <v>2395</v>
      </c>
      <c r="O18" t="s">
        <v>2396</v>
      </c>
      <c r="P18" t="s">
        <v>2396</v>
      </c>
      <c r="Q18" t="s">
        <v>2397</v>
      </c>
      <c r="R18" t="s">
        <v>908</v>
      </c>
      <c r="S18" t="s">
        <v>1580</v>
      </c>
      <c r="T18" s="260"/>
      <c r="U18" t="s">
        <v>32</v>
      </c>
      <c r="V18" s="262">
        <v>43385</v>
      </c>
      <c r="W18" s="267">
        <v>29000</v>
      </c>
      <c r="X18" s="268">
        <v>483.33300000000003</v>
      </c>
      <c r="Y18" s="267">
        <v>14.4</v>
      </c>
      <c r="Z18" s="268">
        <v>0.98399999999999999</v>
      </c>
      <c r="AA18" s="267">
        <v>1370</v>
      </c>
      <c r="AB18" s="269">
        <v>180</v>
      </c>
      <c r="AC18" s="268">
        <v>5.6609999999999996</v>
      </c>
      <c r="AD18" s="194">
        <v>84.013000000000005</v>
      </c>
      <c r="AE18" s="267">
        <v>3.3</v>
      </c>
      <c r="AF18" s="268">
        <v>2.7719999999999998</v>
      </c>
      <c r="AG18" s="194">
        <v>81.241</v>
      </c>
    </row>
    <row r="19" spans="1:33" x14ac:dyDescent="0.3">
      <c r="A19" s="260"/>
      <c r="B19" s="260"/>
      <c r="C19" t="s">
        <v>175</v>
      </c>
      <c r="D19" t="s">
        <v>38</v>
      </c>
      <c r="E19" t="s">
        <v>1755</v>
      </c>
      <c r="F19" t="s">
        <v>1971</v>
      </c>
      <c r="G19" t="s">
        <v>2393</v>
      </c>
      <c r="H19" s="261">
        <v>150000</v>
      </c>
      <c r="I19" s="262">
        <v>43225</v>
      </c>
      <c r="J19" s="186"/>
      <c r="K19" t="s">
        <v>2382</v>
      </c>
      <c r="M19" s="260"/>
      <c r="O19" t="s">
        <v>2398</v>
      </c>
      <c r="P19" t="s">
        <v>2399</v>
      </c>
      <c r="S19" t="s">
        <v>1463</v>
      </c>
      <c r="T19" s="260"/>
      <c r="U19" t="s">
        <v>32</v>
      </c>
      <c r="V19" s="262">
        <v>43414</v>
      </c>
      <c r="W19" s="192">
        <v>26360</v>
      </c>
      <c r="X19" s="190">
        <v>439.33300000000003</v>
      </c>
      <c r="Y19" s="192">
        <v>14.5</v>
      </c>
      <c r="Z19" s="190">
        <v>0.98299999999999998</v>
      </c>
      <c r="AA19" s="192">
        <v>504</v>
      </c>
      <c r="AB19" s="193">
        <v>455</v>
      </c>
      <c r="AC19" s="190">
        <v>5.2640000000000002</v>
      </c>
      <c r="AD19" s="194">
        <v>82.040999999999997</v>
      </c>
      <c r="AE19" s="192">
        <v>1.7</v>
      </c>
      <c r="AF19" s="190">
        <v>1.395</v>
      </c>
      <c r="AG19" s="194">
        <v>80.646000000000001</v>
      </c>
    </row>
    <row r="20" spans="1:33" x14ac:dyDescent="0.3">
      <c r="A20" s="260"/>
      <c r="B20" s="260"/>
      <c r="C20" t="s">
        <v>2400</v>
      </c>
      <c r="D20" t="s">
        <v>3</v>
      </c>
      <c r="E20" t="s">
        <v>1755</v>
      </c>
      <c r="F20" t="s">
        <v>1971</v>
      </c>
      <c r="H20" s="261"/>
      <c r="I20" s="262">
        <v>43200</v>
      </c>
      <c r="M20" s="260"/>
      <c r="T20" s="260"/>
      <c r="V20" s="262">
        <v>43381</v>
      </c>
      <c r="W20" s="270">
        <v>24020</v>
      </c>
      <c r="X20" s="271">
        <v>400.33300000000003</v>
      </c>
      <c r="Y20" s="270">
        <v>11.6</v>
      </c>
      <c r="Z20" s="271">
        <v>1.016</v>
      </c>
      <c r="AA20" s="270">
        <v>729</v>
      </c>
      <c r="AB20" s="272">
        <v>306</v>
      </c>
      <c r="AC20" s="271">
        <v>5.1210000000000004</v>
      </c>
      <c r="AD20" s="203">
        <v>79.426000000000002</v>
      </c>
      <c r="AE20" s="270">
        <v>0.5</v>
      </c>
      <c r="AF20" s="271">
        <v>0.39700000000000002</v>
      </c>
      <c r="AG20" s="203">
        <v>79.028999999999996</v>
      </c>
    </row>
    <row r="21" spans="1:33" x14ac:dyDescent="0.3">
      <c r="A21" s="260"/>
      <c r="B21" s="260"/>
      <c r="C21" t="s">
        <v>2401</v>
      </c>
      <c r="D21" t="s">
        <v>129</v>
      </c>
      <c r="E21" t="s">
        <v>2402</v>
      </c>
      <c r="F21" t="s">
        <v>398</v>
      </c>
      <c r="G21" t="s">
        <v>2403</v>
      </c>
      <c r="H21" s="261">
        <v>140000</v>
      </c>
      <c r="I21" s="262">
        <v>43230</v>
      </c>
      <c r="J21" t="s">
        <v>2404</v>
      </c>
      <c r="L21" t="s">
        <v>2405</v>
      </c>
      <c r="M21" s="260"/>
      <c r="N21" t="s">
        <v>2406</v>
      </c>
      <c r="O21" t="s">
        <v>2407</v>
      </c>
      <c r="P21" t="s">
        <v>2408</v>
      </c>
      <c r="R21" t="s">
        <v>2409</v>
      </c>
      <c r="T21" t="s">
        <v>2410</v>
      </c>
      <c r="U21" t="s">
        <v>32</v>
      </c>
      <c r="V21" s="262">
        <v>43378</v>
      </c>
      <c r="W21" s="192">
        <v>27400</v>
      </c>
      <c r="X21" s="190">
        <v>456.66699999999997</v>
      </c>
      <c r="Y21" s="192">
        <v>12.2</v>
      </c>
      <c r="Z21" s="190">
        <v>1.0089999999999999</v>
      </c>
      <c r="AA21" s="192">
        <v>967</v>
      </c>
      <c r="AB21" s="193">
        <v>271</v>
      </c>
      <c r="AC21" s="190">
        <v>6.016</v>
      </c>
      <c r="AD21" s="194">
        <v>76.591999999999999</v>
      </c>
      <c r="AE21" s="192">
        <v>0.2</v>
      </c>
      <c r="AF21" s="190">
        <v>0.153</v>
      </c>
      <c r="AG21" s="194">
        <v>76.438999999999993</v>
      </c>
    </row>
    <row r="22" spans="1:33" x14ac:dyDescent="0.3">
      <c r="A22" s="260"/>
      <c r="B22" s="260"/>
      <c r="C22" t="s">
        <v>2411</v>
      </c>
      <c r="D22" t="s">
        <v>3</v>
      </c>
      <c r="E22" t="s">
        <v>1755</v>
      </c>
      <c r="F22" t="s">
        <v>1971</v>
      </c>
      <c r="H22" s="261"/>
      <c r="I22" s="262"/>
      <c r="M22" s="260"/>
      <c r="T22" s="260"/>
      <c r="V22" s="262">
        <v>43402</v>
      </c>
      <c r="W22" s="270">
        <v>28380</v>
      </c>
      <c r="X22" s="271">
        <v>473</v>
      </c>
      <c r="Y22" s="270">
        <v>14.5</v>
      </c>
      <c r="Z22" s="271">
        <v>0.98299999999999998</v>
      </c>
      <c r="AA22" s="270">
        <v>984</v>
      </c>
      <c r="AB22" s="272">
        <v>276</v>
      </c>
      <c r="AC22" s="271">
        <v>6.2350000000000003</v>
      </c>
      <c r="AD22" s="203">
        <v>74.572000000000003</v>
      </c>
      <c r="AE22" s="270">
        <v>0.7</v>
      </c>
      <c r="AF22" s="271">
        <v>0.52200000000000002</v>
      </c>
      <c r="AG22" s="203">
        <v>74.05</v>
      </c>
    </row>
    <row r="23" spans="1:33" x14ac:dyDescent="0.3">
      <c r="A23" s="260"/>
      <c r="B23" s="260"/>
      <c r="C23" t="s">
        <v>2412</v>
      </c>
      <c r="D23" t="s">
        <v>3</v>
      </c>
      <c r="E23" t="s">
        <v>1755</v>
      </c>
      <c r="F23" t="s">
        <v>1971</v>
      </c>
      <c r="H23" s="261"/>
      <c r="I23" s="262"/>
      <c r="M23" s="260"/>
      <c r="T23" s="260"/>
      <c r="V23" s="262">
        <v>43397</v>
      </c>
      <c r="W23" s="270">
        <v>26740</v>
      </c>
      <c r="X23" s="271">
        <v>445.66699999999997</v>
      </c>
      <c r="Y23" s="270">
        <v>13.2</v>
      </c>
      <c r="Z23" s="271">
        <v>0.998</v>
      </c>
      <c r="AA23" s="270">
        <v>1032</v>
      </c>
      <c r="AB23" s="272">
        <v>274</v>
      </c>
      <c r="AC23" s="271">
        <v>6.4889999999999999</v>
      </c>
      <c r="AD23" s="203">
        <v>68.543000000000006</v>
      </c>
      <c r="AE23" s="270">
        <v>0.8</v>
      </c>
      <c r="AF23" s="271">
        <v>0.54800000000000004</v>
      </c>
      <c r="AG23" s="203">
        <v>67.995000000000005</v>
      </c>
    </row>
    <row r="24" spans="1:33" x14ac:dyDescent="0.3">
      <c r="A24" s="260"/>
      <c r="B24" s="260"/>
      <c r="C24" t="s">
        <v>2413</v>
      </c>
      <c r="D24" t="s">
        <v>38</v>
      </c>
      <c r="E24" t="s">
        <v>2414</v>
      </c>
      <c r="F24" t="s">
        <v>398</v>
      </c>
      <c r="G24" t="s">
        <v>2415</v>
      </c>
      <c r="H24" s="261">
        <v>190000</v>
      </c>
      <c r="I24" s="262">
        <v>43220</v>
      </c>
      <c r="J24" t="s">
        <v>2416</v>
      </c>
      <c r="K24" t="s">
        <v>311</v>
      </c>
      <c r="L24" t="s">
        <v>2417</v>
      </c>
      <c r="M24" s="260"/>
      <c r="N24" t="s">
        <v>2418</v>
      </c>
      <c r="P24" t="s">
        <v>2419</v>
      </c>
      <c r="R24" t="s">
        <v>2420</v>
      </c>
      <c r="S24" t="s">
        <v>1216</v>
      </c>
      <c r="T24" s="260"/>
      <c r="U24" t="s">
        <v>779</v>
      </c>
      <c r="V24" s="262">
        <v>43382</v>
      </c>
      <c r="W24" s="270">
        <v>20700</v>
      </c>
      <c r="X24" s="271">
        <v>345</v>
      </c>
      <c r="Y24" s="270">
        <v>13.4</v>
      </c>
      <c r="Z24" s="271">
        <v>0.995</v>
      </c>
      <c r="AA24" s="270">
        <v>583</v>
      </c>
      <c r="AB24" s="272">
        <v>444</v>
      </c>
      <c r="AC24" s="271">
        <v>5.9420000000000002</v>
      </c>
      <c r="AD24" s="203">
        <v>57.771000000000001</v>
      </c>
      <c r="AE24" s="270">
        <v>0.3</v>
      </c>
      <c r="AF24" s="271">
        <v>0.17299999999999999</v>
      </c>
      <c r="AG24" s="203">
        <v>57.597999999999999</v>
      </c>
    </row>
    <row r="25" spans="1:33" x14ac:dyDescent="0.3">
      <c r="A25" s="260"/>
      <c r="B25" s="260"/>
      <c r="C25" t="s">
        <v>2421</v>
      </c>
      <c r="D25" t="s">
        <v>1198</v>
      </c>
      <c r="E25" t="s">
        <v>2414</v>
      </c>
      <c r="F25" t="s">
        <v>398</v>
      </c>
      <c r="G25" t="s">
        <v>2415</v>
      </c>
      <c r="H25" s="261">
        <v>190000</v>
      </c>
      <c r="I25" s="262">
        <v>42855</v>
      </c>
      <c r="J25" t="s">
        <v>2416</v>
      </c>
      <c r="K25" t="s">
        <v>311</v>
      </c>
      <c r="L25" t="s">
        <v>2417</v>
      </c>
      <c r="M25" s="260"/>
      <c r="N25" t="s">
        <v>2418</v>
      </c>
      <c r="P25" t="s">
        <v>2419</v>
      </c>
      <c r="R25" t="s">
        <v>2422</v>
      </c>
      <c r="S25" t="s">
        <v>1216</v>
      </c>
      <c r="T25" s="260"/>
      <c r="U25" t="s">
        <v>779</v>
      </c>
      <c r="V25" s="262">
        <v>43382</v>
      </c>
      <c r="W25" s="270">
        <v>19140</v>
      </c>
      <c r="X25" s="271">
        <v>319</v>
      </c>
      <c r="Y25" s="270">
        <v>12.9</v>
      </c>
      <c r="Z25" s="271">
        <v>1.0009999999999999</v>
      </c>
      <c r="AA25" s="270">
        <v>782</v>
      </c>
      <c r="AB25" s="272">
        <v>312</v>
      </c>
      <c r="AC25" s="271">
        <v>5.601</v>
      </c>
      <c r="AD25" s="203">
        <v>57.011000000000003</v>
      </c>
      <c r="AE25" s="270">
        <v>0.04</v>
      </c>
      <c r="AF25" s="271">
        <v>2.3E-2</v>
      </c>
      <c r="AG25" s="203">
        <v>56.988</v>
      </c>
    </row>
    <row r="26" spans="1:33" x14ac:dyDescent="0.3">
      <c r="A26" s="260"/>
      <c r="B26" s="260"/>
      <c r="C26" t="s">
        <v>2423</v>
      </c>
      <c r="D26" t="s">
        <v>38</v>
      </c>
      <c r="E26" t="s">
        <v>2414</v>
      </c>
      <c r="F26" t="s">
        <v>398</v>
      </c>
      <c r="G26" t="s">
        <v>2415</v>
      </c>
      <c r="H26" s="261">
        <v>190000</v>
      </c>
      <c r="I26" s="262">
        <v>43220</v>
      </c>
      <c r="J26" t="s">
        <v>2416</v>
      </c>
      <c r="K26" t="s">
        <v>311</v>
      </c>
      <c r="L26" t="s">
        <v>2417</v>
      </c>
      <c r="M26" s="260"/>
      <c r="N26" t="s">
        <v>2418</v>
      </c>
      <c r="P26" t="s">
        <v>2419</v>
      </c>
      <c r="R26" t="s">
        <v>2420</v>
      </c>
      <c r="S26" t="s">
        <v>1216</v>
      </c>
      <c r="T26" s="260"/>
      <c r="U26" t="s">
        <v>779</v>
      </c>
      <c r="V26" s="262">
        <v>43382</v>
      </c>
      <c r="W26" s="270">
        <v>19840</v>
      </c>
      <c r="X26" s="271">
        <v>330.66699999999997</v>
      </c>
      <c r="Y26" s="270">
        <v>13.5</v>
      </c>
      <c r="Z26" s="271">
        <v>0.99399999999999999</v>
      </c>
      <c r="AA26" s="270">
        <v>782</v>
      </c>
      <c r="AB26" s="272">
        <v>320</v>
      </c>
      <c r="AC26" s="271">
        <v>5.7450000000000001</v>
      </c>
      <c r="AD26" s="203">
        <v>57.212000000000003</v>
      </c>
      <c r="AE26" s="270">
        <v>0.5</v>
      </c>
      <c r="AF26" s="271">
        <v>0.28599999999999998</v>
      </c>
      <c r="AG26" s="203">
        <v>56.926000000000002</v>
      </c>
    </row>
    <row r="27" spans="1:33" x14ac:dyDescent="0.3">
      <c r="A27" s="260"/>
      <c r="B27" s="260"/>
      <c r="H27" s="261"/>
      <c r="I27" s="262"/>
      <c r="M27" s="260"/>
      <c r="T27" s="260"/>
      <c r="V27" s="262"/>
      <c r="W27" s="270"/>
      <c r="X27" s="271"/>
      <c r="Y27" s="270"/>
      <c r="Z27" s="271"/>
      <c r="AA27" s="270"/>
      <c r="AB27" s="272"/>
      <c r="AC27" s="271"/>
      <c r="AD27" s="203"/>
      <c r="AE27" s="270"/>
      <c r="AF27" s="271"/>
      <c r="AG27" s="203"/>
    </row>
    <row r="28" spans="1:33" x14ac:dyDescent="0.3">
      <c r="A28" s="260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70"/>
      <c r="X28" s="271"/>
      <c r="Y28" s="270"/>
      <c r="Z28" s="271"/>
      <c r="AA28" s="270"/>
      <c r="AB28" s="272"/>
      <c r="AC28" s="271"/>
      <c r="AD28" s="203"/>
      <c r="AE28" s="270"/>
      <c r="AF28" s="271"/>
      <c r="AG28" s="203"/>
    </row>
    <row r="29" spans="1:33" x14ac:dyDescent="0.3">
      <c r="A29" s="260" t="s">
        <v>1286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</row>
    <row r="30" spans="1:33" x14ac:dyDescent="0.3">
      <c r="A30" s="260"/>
      <c r="B30" s="260"/>
      <c r="C30" t="s">
        <v>212</v>
      </c>
      <c r="D30" t="s">
        <v>41</v>
      </c>
      <c r="E30" t="s">
        <v>2007</v>
      </c>
      <c r="F30" t="s">
        <v>1965</v>
      </c>
      <c r="G30" t="s">
        <v>2424</v>
      </c>
      <c r="H30" s="260">
        <v>150000</v>
      </c>
      <c r="I30" s="262">
        <v>43224</v>
      </c>
      <c r="J30" t="s">
        <v>1456</v>
      </c>
      <c r="K30" t="s">
        <v>1254</v>
      </c>
      <c r="L30" t="s">
        <v>2425</v>
      </c>
      <c r="M30" s="260"/>
      <c r="N30" t="s">
        <v>2426</v>
      </c>
      <c r="O30" t="s">
        <v>2427</v>
      </c>
      <c r="P30" t="s">
        <v>2428</v>
      </c>
      <c r="Q30" t="s">
        <v>1978</v>
      </c>
      <c r="R30" t="s">
        <v>908</v>
      </c>
      <c r="S30" t="s">
        <v>2429</v>
      </c>
      <c r="T30" s="260"/>
      <c r="U30" t="s">
        <v>2430</v>
      </c>
      <c r="V30" s="262">
        <v>43379</v>
      </c>
      <c r="W30" s="267">
        <v>27860</v>
      </c>
      <c r="X30" s="268">
        <v>464.33300000000003</v>
      </c>
      <c r="Y30" s="267">
        <v>12.8</v>
      </c>
      <c r="Z30" s="268">
        <v>1.002</v>
      </c>
      <c r="AA30" s="267">
        <v>501</v>
      </c>
      <c r="AB30" s="269">
        <v>480</v>
      </c>
      <c r="AC30" s="268">
        <v>5.5209999999999999</v>
      </c>
      <c r="AD30" s="194">
        <v>84.271000000000001</v>
      </c>
      <c r="AE30" s="267">
        <v>0.9</v>
      </c>
      <c r="AF30" s="268">
        <v>0.75800000000000001</v>
      </c>
      <c r="AG30" s="194">
        <v>83.513000000000005</v>
      </c>
    </row>
    <row r="31" spans="1:33" x14ac:dyDescent="0.3">
      <c r="A31" s="260"/>
      <c r="B31" s="260"/>
      <c r="C31" t="s">
        <v>2431</v>
      </c>
      <c r="D31" t="s">
        <v>152</v>
      </c>
      <c r="E31" t="s">
        <v>2432</v>
      </c>
      <c r="F31" t="s">
        <v>2311</v>
      </c>
      <c r="G31" s="260"/>
      <c r="H31" s="260"/>
      <c r="I31" s="262"/>
      <c r="J31" s="260"/>
      <c r="K31" s="260"/>
      <c r="L31" s="260"/>
      <c r="M31" s="260"/>
      <c r="N31" s="260"/>
      <c r="O31" s="260"/>
      <c r="P31" s="260"/>
      <c r="Q31" s="260"/>
      <c r="R31" s="260"/>
      <c r="S31" s="273"/>
      <c r="T31" s="260"/>
      <c r="U31" s="260"/>
      <c r="V31" s="262">
        <v>43382</v>
      </c>
      <c r="W31" s="192">
        <v>28620</v>
      </c>
      <c r="X31" s="190">
        <v>477</v>
      </c>
      <c r="Y31" s="192">
        <v>15.5</v>
      </c>
      <c r="Z31" s="190">
        <v>0.97099999999999997</v>
      </c>
      <c r="AA31" s="192">
        <v>500</v>
      </c>
      <c r="AB31" s="193">
        <v>500</v>
      </c>
      <c r="AC31" s="190">
        <v>5.7389999999999999</v>
      </c>
      <c r="AD31" s="194">
        <v>80.704999999999998</v>
      </c>
      <c r="AE31" s="192">
        <v>1.4</v>
      </c>
      <c r="AF31" s="190">
        <v>1.1299999999999999</v>
      </c>
      <c r="AG31" s="194">
        <v>79.575000000000003</v>
      </c>
    </row>
    <row r="32" spans="1:33" x14ac:dyDescent="0.3">
      <c r="A32" s="260"/>
      <c r="B32" s="260"/>
      <c r="C32" t="s">
        <v>2433</v>
      </c>
      <c r="D32" t="s">
        <v>34</v>
      </c>
      <c r="E32" t="s">
        <v>2434</v>
      </c>
      <c r="F32" t="s">
        <v>398</v>
      </c>
      <c r="G32" t="s">
        <v>2424</v>
      </c>
      <c r="H32" s="260">
        <v>150000</v>
      </c>
      <c r="I32" s="262">
        <v>43217</v>
      </c>
      <c r="J32" t="s">
        <v>2435</v>
      </c>
      <c r="K32" t="s">
        <v>2436</v>
      </c>
      <c r="L32" t="s">
        <v>430</v>
      </c>
      <c r="M32" s="260"/>
      <c r="N32" t="s">
        <v>2437</v>
      </c>
      <c r="O32" t="s">
        <v>2438</v>
      </c>
      <c r="P32" t="s">
        <v>2439</v>
      </c>
      <c r="Q32" s="260"/>
      <c r="R32" s="260"/>
      <c r="S32" t="s">
        <v>2440</v>
      </c>
      <c r="T32" t="s">
        <v>2441</v>
      </c>
      <c r="U32" t="s">
        <v>32</v>
      </c>
      <c r="V32" s="262">
        <v>43375</v>
      </c>
      <c r="W32" s="192">
        <v>24720</v>
      </c>
      <c r="X32" s="190">
        <v>412</v>
      </c>
      <c r="Y32" s="192">
        <v>15.8</v>
      </c>
      <c r="Z32" s="190">
        <v>0.96799999999999997</v>
      </c>
      <c r="AA32" s="192">
        <v>611.20000000000005</v>
      </c>
      <c r="AB32" s="193">
        <v>396.3</v>
      </c>
      <c r="AC32" s="190">
        <v>5.5609999999999999</v>
      </c>
      <c r="AD32" s="194">
        <v>71.716999999999999</v>
      </c>
      <c r="AE32" s="192">
        <v>1.4</v>
      </c>
      <c r="AF32" s="190">
        <v>1.004</v>
      </c>
      <c r="AG32" s="194">
        <v>70.712999999999994</v>
      </c>
    </row>
    <row r="33" spans="1:33" x14ac:dyDescent="0.3">
      <c r="A33" s="260"/>
      <c r="B33" s="260"/>
      <c r="H33" s="260"/>
      <c r="I33" s="262"/>
      <c r="M33" s="260"/>
      <c r="Q33" s="260"/>
      <c r="R33" s="260"/>
      <c r="V33" s="262"/>
      <c r="W33" s="197"/>
      <c r="X33" s="201"/>
      <c r="Y33" s="197"/>
      <c r="Z33" s="201"/>
      <c r="AA33" s="197"/>
      <c r="AB33" s="202"/>
      <c r="AC33" s="201"/>
      <c r="AD33" s="203"/>
      <c r="AE33" s="197"/>
      <c r="AF33" s="201"/>
      <c r="AG33" s="203"/>
    </row>
    <row r="34" spans="1:33" x14ac:dyDescent="0.3">
      <c r="A34" s="260" t="s">
        <v>1815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</row>
    <row r="35" spans="1:33" x14ac:dyDescent="0.3">
      <c r="A35" s="260"/>
      <c r="B35" s="260"/>
      <c r="C35" t="s">
        <v>1001</v>
      </c>
      <c r="D35" t="s">
        <v>784</v>
      </c>
      <c r="E35" t="s">
        <v>2442</v>
      </c>
      <c r="F35" t="s">
        <v>1971</v>
      </c>
      <c r="G35" t="s">
        <v>2443</v>
      </c>
      <c r="H35" s="260">
        <v>130000</v>
      </c>
      <c r="I35" s="262">
        <v>43220</v>
      </c>
      <c r="J35" s="263"/>
      <c r="K35" t="s">
        <v>2157</v>
      </c>
      <c r="L35" t="s">
        <v>2444</v>
      </c>
      <c r="M35" s="260"/>
      <c r="N35" t="s">
        <v>2445</v>
      </c>
      <c r="O35" t="s">
        <v>2446</v>
      </c>
      <c r="P35" t="s">
        <v>2447</v>
      </c>
      <c r="Q35" s="263"/>
      <c r="R35" s="263"/>
      <c r="S35" s="263"/>
      <c r="T35" s="260"/>
      <c r="U35" t="s">
        <v>32</v>
      </c>
      <c r="V35" s="262">
        <v>43364</v>
      </c>
      <c r="W35" s="267">
        <v>30680</v>
      </c>
      <c r="X35" s="268">
        <v>511.33300000000003</v>
      </c>
      <c r="Y35" s="267">
        <v>15.6</v>
      </c>
      <c r="Z35" s="268">
        <v>0.97</v>
      </c>
      <c r="AA35" s="267">
        <v>1656</v>
      </c>
      <c r="AB35" s="269">
        <v>138</v>
      </c>
      <c r="AC35" s="268">
        <v>5.2270000000000003</v>
      </c>
      <c r="AD35" s="194">
        <v>94.891000000000005</v>
      </c>
      <c r="AE35" s="267">
        <v>1.9</v>
      </c>
      <c r="AF35" s="268">
        <v>1.8029999999999999</v>
      </c>
      <c r="AG35" s="194">
        <v>93.087999999999994</v>
      </c>
    </row>
    <row r="36" spans="1:33" x14ac:dyDescent="0.3">
      <c r="A36" s="260"/>
      <c r="B36" s="260"/>
      <c r="C36" t="s">
        <v>1367</v>
      </c>
      <c r="D36" t="s">
        <v>784</v>
      </c>
      <c r="E36" t="s">
        <v>2448</v>
      </c>
      <c r="F36" t="s">
        <v>1971</v>
      </c>
      <c r="G36" t="s">
        <v>2449</v>
      </c>
      <c r="H36" s="260">
        <v>140000</v>
      </c>
      <c r="I36" s="262">
        <v>43212</v>
      </c>
      <c r="J36" s="274" t="s">
        <v>1214</v>
      </c>
      <c r="K36" t="s">
        <v>2450</v>
      </c>
      <c r="L36" t="s">
        <v>2451</v>
      </c>
      <c r="M36" s="260"/>
      <c r="N36" t="s">
        <v>2452</v>
      </c>
      <c r="O36" s="260"/>
      <c r="P36" t="s">
        <v>2453</v>
      </c>
      <c r="Q36" s="260"/>
      <c r="R36" t="s">
        <v>2036</v>
      </c>
      <c r="S36" t="s">
        <v>2454</v>
      </c>
      <c r="T36" t="s">
        <v>2455</v>
      </c>
      <c r="U36" t="s">
        <v>32</v>
      </c>
      <c r="V36" s="262">
        <v>43404</v>
      </c>
      <c r="W36" s="267">
        <v>28360</v>
      </c>
      <c r="X36" s="268">
        <v>472.66699999999997</v>
      </c>
      <c r="Y36" s="267">
        <v>14.6</v>
      </c>
      <c r="Z36" s="268">
        <v>0.98199999999999998</v>
      </c>
      <c r="AA36" s="267">
        <v>936</v>
      </c>
      <c r="AB36" s="269">
        <v>238</v>
      </c>
      <c r="AC36" s="268">
        <v>5.1029999999999998</v>
      </c>
      <c r="AD36" s="194">
        <v>90.957999999999998</v>
      </c>
      <c r="AE36" s="267">
        <v>0.7</v>
      </c>
      <c r="AF36" s="268">
        <v>0.63700000000000001</v>
      </c>
      <c r="AG36" s="194">
        <v>90.320999999999998</v>
      </c>
    </row>
    <row r="37" spans="1:33" x14ac:dyDescent="0.3">
      <c r="A37" s="260"/>
      <c r="B37" s="260"/>
      <c r="C37" t="s">
        <v>283</v>
      </c>
      <c r="D37" t="s">
        <v>291</v>
      </c>
      <c r="E37" t="s">
        <v>2031</v>
      </c>
      <c r="F37" t="s">
        <v>1971</v>
      </c>
      <c r="G37" t="s">
        <v>2449</v>
      </c>
      <c r="H37" s="260">
        <v>160000</v>
      </c>
      <c r="I37" s="262">
        <v>43222</v>
      </c>
      <c r="J37" s="274" t="s">
        <v>2456</v>
      </c>
      <c r="K37" t="s">
        <v>2457</v>
      </c>
      <c r="L37" t="s">
        <v>2458</v>
      </c>
      <c r="M37" t="s">
        <v>2459</v>
      </c>
      <c r="N37" s="260"/>
      <c r="O37" t="s">
        <v>2460</v>
      </c>
      <c r="P37" t="s">
        <v>2461</v>
      </c>
      <c r="Q37" s="260"/>
      <c r="R37" t="s">
        <v>2462</v>
      </c>
      <c r="S37" t="s">
        <v>2463</v>
      </c>
      <c r="T37" t="s">
        <v>2464</v>
      </c>
      <c r="U37" s="229" t="s">
        <v>779</v>
      </c>
      <c r="V37" s="262">
        <v>43377</v>
      </c>
      <c r="W37" s="267">
        <v>37000</v>
      </c>
      <c r="X37" s="268">
        <v>616.66700000000003</v>
      </c>
      <c r="Y37" s="267">
        <v>16.399999999999999</v>
      </c>
      <c r="Z37" s="268">
        <v>0.96099999999999997</v>
      </c>
      <c r="AA37" s="267">
        <v>1010</v>
      </c>
      <c r="AB37" s="269">
        <v>281</v>
      </c>
      <c r="AC37" s="268">
        <v>6.5149999999999997</v>
      </c>
      <c r="AD37" s="194">
        <v>90.962000000000003</v>
      </c>
      <c r="AE37" s="267">
        <v>0.8</v>
      </c>
      <c r="AF37" s="268">
        <v>0.72799999999999998</v>
      </c>
      <c r="AG37" s="194">
        <v>90.233999999999995</v>
      </c>
    </row>
    <row r="38" spans="1:33" x14ac:dyDescent="0.3">
      <c r="A38" s="260"/>
      <c r="B38" s="260"/>
      <c r="C38" t="s">
        <v>2465</v>
      </c>
      <c r="D38" t="s">
        <v>291</v>
      </c>
      <c r="E38" t="s">
        <v>2098</v>
      </c>
      <c r="F38" t="s">
        <v>1971</v>
      </c>
      <c r="G38" t="s">
        <v>2393</v>
      </c>
      <c r="H38">
        <v>145000</v>
      </c>
      <c r="I38" s="262">
        <v>43208</v>
      </c>
      <c r="J38" t="s">
        <v>2456</v>
      </c>
      <c r="K38" t="s">
        <v>2466</v>
      </c>
      <c r="L38" t="s">
        <v>2467</v>
      </c>
      <c r="M38" t="s">
        <v>2468</v>
      </c>
      <c r="N38" s="260"/>
      <c r="O38" t="s">
        <v>2446</v>
      </c>
      <c r="P38" t="s">
        <v>2469</v>
      </c>
      <c r="Q38" s="260"/>
      <c r="R38" t="s">
        <v>2470</v>
      </c>
      <c r="S38" s="260"/>
      <c r="T38" t="s">
        <v>2471</v>
      </c>
      <c r="U38" s="260"/>
      <c r="V38" s="262">
        <v>43376</v>
      </c>
      <c r="W38" s="192">
        <v>32500</v>
      </c>
      <c r="X38" s="190">
        <v>541.66700000000003</v>
      </c>
      <c r="Y38" s="192">
        <v>14</v>
      </c>
      <c r="Z38" s="190">
        <v>0.98899999999999999</v>
      </c>
      <c r="AA38" s="192">
        <v>552</v>
      </c>
      <c r="AB38" s="193">
        <v>486</v>
      </c>
      <c r="AC38" s="190">
        <v>6.1589999999999998</v>
      </c>
      <c r="AD38" s="194">
        <v>86.98</v>
      </c>
      <c r="AE38" s="192">
        <v>1.4</v>
      </c>
      <c r="AF38" s="190">
        <v>1.218</v>
      </c>
      <c r="AG38" s="194">
        <v>85.762</v>
      </c>
    </row>
    <row r="39" spans="1:33" x14ac:dyDescent="0.3">
      <c r="A39" s="260"/>
      <c r="B39" s="260"/>
      <c r="C39" s="260"/>
      <c r="D39" s="260"/>
      <c r="E39" s="260"/>
      <c r="F39" s="260"/>
      <c r="G39" s="260"/>
      <c r="H39" s="260"/>
      <c r="I39" s="262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2"/>
      <c r="W39" s="197"/>
      <c r="X39" s="201"/>
      <c r="Y39" s="197"/>
      <c r="Z39" s="201"/>
      <c r="AA39" s="197"/>
      <c r="AB39" s="202"/>
      <c r="AC39" s="201"/>
      <c r="AD39" s="203"/>
      <c r="AE39" s="197"/>
      <c r="AF39" s="201"/>
      <c r="AG39" s="203"/>
    </row>
    <row r="40" spans="1:33" x14ac:dyDescent="0.3">
      <c r="A40" s="260" t="s">
        <v>1251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</row>
    <row r="41" spans="1:33" x14ac:dyDescent="0.3">
      <c r="A41" s="260"/>
      <c r="B41" s="260"/>
      <c r="C41" t="s">
        <v>1590</v>
      </c>
      <c r="D41" t="s">
        <v>29</v>
      </c>
      <c r="E41" t="s">
        <v>2472</v>
      </c>
      <c r="F41" t="s">
        <v>1971</v>
      </c>
      <c r="G41" t="s">
        <v>2473</v>
      </c>
      <c r="H41" s="260">
        <v>150000</v>
      </c>
      <c r="I41" s="262">
        <v>43211</v>
      </c>
      <c r="J41" s="260"/>
      <c r="K41" t="s">
        <v>301</v>
      </c>
      <c r="L41" t="s">
        <v>2474</v>
      </c>
      <c r="M41" s="260"/>
      <c r="N41" s="260"/>
      <c r="O41" t="s">
        <v>2475</v>
      </c>
      <c r="P41" t="s">
        <v>2476</v>
      </c>
      <c r="Q41" t="s">
        <v>2477</v>
      </c>
      <c r="R41" t="s">
        <v>2478</v>
      </c>
      <c r="S41" t="s">
        <v>2479</v>
      </c>
      <c r="T41" s="260"/>
      <c r="U41" s="229" t="s">
        <v>779</v>
      </c>
      <c r="V41" s="262">
        <v>43364</v>
      </c>
      <c r="W41" s="267">
        <v>31240</v>
      </c>
      <c r="X41" s="268">
        <v>520.66700000000003</v>
      </c>
      <c r="Y41" s="267">
        <v>11.4</v>
      </c>
      <c r="Z41" s="268">
        <v>1.018</v>
      </c>
      <c r="AA41" s="267">
        <v>1242</v>
      </c>
      <c r="AB41" s="269">
        <v>210</v>
      </c>
      <c r="AC41" s="268">
        <v>5.9880000000000004</v>
      </c>
      <c r="AD41" s="194">
        <v>88.516999999999996</v>
      </c>
      <c r="AE41" s="267">
        <v>0.8</v>
      </c>
      <c r="AF41" s="268">
        <v>0.70799999999999996</v>
      </c>
      <c r="AG41" s="194">
        <v>87.808999999999997</v>
      </c>
    </row>
    <row r="42" spans="1:33" x14ac:dyDescent="0.3">
      <c r="A42" s="260"/>
      <c r="B42" s="260"/>
      <c r="C42" t="s">
        <v>277</v>
      </c>
      <c r="D42" t="s">
        <v>29</v>
      </c>
      <c r="E42" t="s">
        <v>2031</v>
      </c>
      <c r="F42" t="s">
        <v>1971</v>
      </c>
      <c r="G42" t="s">
        <v>2480</v>
      </c>
      <c r="H42" s="260">
        <v>140000</v>
      </c>
      <c r="I42" s="262">
        <v>43205</v>
      </c>
      <c r="J42" t="s">
        <v>2481</v>
      </c>
      <c r="K42" t="s">
        <v>301</v>
      </c>
      <c r="L42" t="s">
        <v>2482</v>
      </c>
      <c r="M42" s="260"/>
      <c r="N42" t="s">
        <v>980</v>
      </c>
      <c r="O42" t="s">
        <v>1738</v>
      </c>
      <c r="P42" t="s">
        <v>2476</v>
      </c>
      <c r="Q42" t="s">
        <v>2477</v>
      </c>
      <c r="R42" t="s">
        <v>210</v>
      </c>
      <c r="S42" t="s">
        <v>1289</v>
      </c>
      <c r="T42" t="s">
        <v>2171</v>
      </c>
      <c r="U42" s="229" t="s">
        <v>32</v>
      </c>
      <c r="V42" s="262">
        <v>43375</v>
      </c>
      <c r="W42" s="267">
        <v>29260</v>
      </c>
      <c r="X42" s="268">
        <v>487.66699999999997</v>
      </c>
      <c r="Y42" s="267">
        <v>12.3</v>
      </c>
      <c r="Z42" s="268">
        <v>1.008</v>
      </c>
      <c r="AA42" s="267">
        <v>468</v>
      </c>
      <c r="AB42" s="269">
        <v>512</v>
      </c>
      <c r="AC42" s="268">
        <v>5.5010000000000003</v>
      </c>
      <c r="AD42" s="194">
        <v>89.36</v>
      </c>
      <c r="AE42" s="267">
        <v>2.2000000000000002</v>
      </c>
      <c r="AF42" s="268">
        <v>1.966</v>
      </c>
      <c r="AG42" s="194">
        <v>87.394000000000005</v>
      </c>
    </row>
    <row r="43" spans="1:33" x14ac:dyDescent="0.3">
      <c r="A43" s="260"/>
      <c r="B43" s="260"/>
      <c r="C43" t="s">
        <v>1291</v>
      </c>
      <c r="D43" t="s">
        <v>29</v>
      </c>
      <c r="E43" t="s">
        <v>2031</v>
      </c>
      <c r="F43" t="s">
        <v>1971</v>
      </c>
      <c r="G43" t="s">
        <v>2480</v>
      </c>
      <c r="H43" s="260">
        <v>140000</v>
      </c>
      <c r="I43" s="262">
        <v>43205</v>
      </c>
      <c r="J43" t="s">
        <v>2481</v>
      </c>
      <c r="K43" t="s">
        <v>301</v>
      </c>
      <c r="L43" t="s">
        <v>2483</v>
      </c>
      <c r="M43" s="260"/>
      <c r="N43" t="s">
        <v>980</v>
      </c>
      <c r="O43" t="s">
        <v>2484</v>
      </c>
      <c r="P43" t="s">
        <v>2476</v>
      </c>
      <c r="Q43" t="s">
        <v>2477</v>
      </c>
      <c r="R43" t="s">
        <v>210</v>
      </c>
      <c r="S43" t="s">
        <v>1552</v>
      </c>
      <c r="T43" s="260"/>
      <c r="U43" s="229" t="s">
        <v>32</v>
      </c>
      <c r="V43" s="262">
        <v>43375</v>
      </c>
      <c r="W43" s="267">
        <v>29000</v>
      </c>
      <c r="X43" s="268">
        <v>483.33300000000003</v>
      </c>
      <c r="Y43" s="267">
        <v>13.2</v>
      </c>
      <c r="Z43" s="268">
        <v>0.998</v>
      </c>
      <c r="AA43" s="267">
        <v>573</v>
      </c>
      <c r="AB43" s="269">
        <v>417</v>
      </c>
      <c r="AC43" s="268">
        <v>5.4850000000000003</v>
      </c>
      <c r="AD43" s="194">
        <v>87.942999999999998</v>
      </c>
      <c r="AE43" s="267">
        <v>1.5</v>
      </c>
      <c r="AF43" s="268">
        <v>1.319</v>
      </c>
      <c r="AG43" s="194">
        <v>86.623999999999995</v>
      </c>
    </row>
    <row r="44" spans="1:33" x14ac:dyDescent="0.3">
      <c r="A44" s="260"/>
      <c r="B44" s="260"/>
      <c r="C44" t="s">
        <v>2169</v>
      </c>
      <c r="D44" t="s">
        <v>29</v>
      </c>
      <c r="E44" t="s">
        <v>2031</v>
      </c>
      <c r="F44" t="s">
        <v>1971</v>
      </c>
      <c r="G44" t="s">
        <v>2473</v>
      </c>
      <c r="H44">
        <v>150000</v>
      </c>
      <c r="I44" s="262">
        <v>43212</v>
      </c>
      <c r="J44" t="s">
        <v>2485</v>
      </c>
      <c r="K44" t="s">
        <v>301</v>
      </c>
      <c r="L44" t="s">
        <v>2474</v>
      </c>
      <c r="M44" s="260"/>
      <c r="N44" s="260"/>
      <c r="O44" t="s">
        <v>2475</v>
      </c>
      <c r="P44" t="s">
        <v>2486</v>
      </c>
      <c r="Q44" t="s">
        <v>2487</v>
      </c>
      <c r="R44" t="s">
        <v>2488</v>
      </c>
      <c r="S44" t="s">
        <v>1269</v>
      </c>
      <c r="T44" s="260"/>
      <c r="U44" s="229" t="s">
        <v>779</v>
      </c>
      <c r="V44" s="262">
        <v>43377</v>
      </c>
      <c r="W44" s="267">
        <v>26660</v>
      </c>
      <c r="X44" s="268">
        <v>444.33300000000003</v>
      </c>
      <c r="Y44" s="267">
        <v>11.1</v>
      </c>
      <c r="Z44" s="268">
        <v>1.022</v>
      </c>
      <c r="AA44" s="267">
        <v>396</v>
      </c>
      <c r="AB44" s="269">
        <v>590</v>
      </c>
      <c r="AC44" s="268">
        <v>5.3639999999999999</v>
      </c>
      <c r="AD44" s="194">
        <v>84.659000000000006</v>
      </c>
      <c r="AE44" s="267">
        <v>0.5</v>
      </c>
      <c r="AF44" s="268">
        <v>0.42299999999999999</v>
      </c>
      <c r="AG44" s="194">
        <v>84.236000000000004</v>
      </c>
    </row>
    <row r="45" spans="1:33" x14ac:dyDescent="0.3">
      <c r="A45" s="260"/>
      <c r="B45" t="s">
        <v>2489</v>
      </c>
      <c r="C45" t="s">
        <v>2490</v>
      </c>
      <c r="D45" t="s">
        <v>226</v>
      </c>
      <c r="E45" t="s">
        <v>2031</v>
      </c>
      <c r="F45" t="s">
        <v>1971</v>
      </c>
      <c r="G45" t="s">
        <v>2302</v>
      </c>
      <c r="H45">
        <v>160000</v>
      </c>
      <c r="I45" s="262">
        <v>43228</v>
      </c>
      <c r="J45" t="s">
        <v>1214</v>
      </c>
      <c r="K45" t="s">
        <v>2491</v>
      </c>
      <c r="L45" t="s">
        <v>2492</v>
      </c>
      <c r="M45" s="260"/>
      <c r="N45" t="s">
        <v>2493</v>
      </c>
      <c r="O45" s="260"/>
      <c r="P45" t="s">
        <v>2396</v>
      </c>
      <c r="Q45" s="275" t="s">
        <v>1978</v>
      </c>
      <c r="R45" t="s">
        <v>2494</v>
      </c>
      <c r="S45" t="s">
        <v>2495</v>
      </c>
      <c r="T45" s="260"/>
      <c r="U45" s="229" t="s">
        <v>779</v>
      </c>
      <c r="V45" s="262">
        <v>43395</v>
      </c>
      <c r="W45" s="192">
        <v>27260</v>
      </c>
      <c r="X45" s="190">
        <v>454.33300000000003</v>
      </c>
      <c r="Y45" s="191">
        <v>14.7</v>
      </c>
      <c r="Z45" s="190">
        <v>0.98</v>
      </c>
      <c r="AA45" s="192">
        <v>840</v>
      </c>
      <c r="AB45" s="193">
        <v>288</v>
      </c>
      <c r="AC45" s="190">
        <v>5.5540000000000003</v>
      </c>
      <c r="AD45" s="194">
        <v>80.167000000000002</v>
      </c>
      <c r="AE45" s="191">
        <v>1.3</v>
      </c>
      <c r="AF45" s="190">
        <v>1.042</v>
      </c>
      <c r="AG45" s="194">
        <v>79.125</v>
      </c>
    </row>
    <row r="46" spans="1:33" x14ac:dyDescent="0.3">
      <c r="A46" s="260"/>
      <c r="B46" s="260"/>
      <c r="C46" s="260"/>
      <c r="D46" s="260"/>
      <c r="E46" s="260"/>
      <c r="F46" s="260"/>
      <c r="G46" s="260"/>
      <c r="H46" s="260"/>
      <c r="I46" s="262"/>
      <c r="J46" s="260"/>
      <c r="K46" s="260"/>
      <c r="L46" s="260"/>
      <c r="M46" s="260"/>
      <c r="N46" s="260"/>
      <c r="O46" s="260"/>
      <c r="P46" s="260"/>
      <c r="Q46" s="188"/>
      <c r="R46" s="260"/>
      <c r="S46" s="260"/>
      <c r="T46" s="260"/>
      <c r="U46" s="276"/>
      <c r="V46" s="262"/>
      <c r="W46" s="267"/>
      <c r="X46" s="268"/>
      <c r="Y46" s="267"/>
      <c r="Z46" s="268"/>
      <c r="AA46" s="267"/>
      <c r="AB46" s="269"/>
      <c r="AC46" s="268"/>
      <c r="AD46" s="194"/>
      <c r="AE46" s="267"/>
      <c r="AF46" s="268"/>
      <c r="AG46" s="194"/>
    </row>
    <row r="47" spans="1:33" x14ac:dyDescent="0.3">
      <c r="A47" s="260"/>
      <c r="B47" s="260"/>
      <c r="C47" s="260"/>
      <c r="D47" s="260"/>
      <c r="E47" s="260"/>
      <c r="F47" s="260"/>
      <c r="G47" s="260"/>
      <c r="H47" s="260"/>
      <c r="I47" s="262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76"/>
      <c r="V47" s="262"/>
      <c r="W47" s="270"/>
      <c r="X47" s="271"/>
      <c r="Y47" s="270"/>
      <c r="Z47" s="271"/>
      <c r="AA47" s="270"/>
      <c r="AB47" s="272"/>
      <c r="AC47" s="271"/>
      <c r="AD47" s="203"/>
      <c r="AE47" s="270"/>
      <c r="AF47" s="271"/>
      <c r="AG47" s="203"/>
    </row>
    <row r="48" spans="1:33" x14ac:dyDescent="0.3">
      <c r="A48" s="260"/>
      <c r="B48" s="260"/>
      <c r="C48" s="260"/>
      <c r="D48" s="260"/>
      <c r="E48" s="260"/>
      <c r="F48" s="260"/>
      <c r="G48" s="260"/>
      <c r="H48" s="260"/>
      <c r="I48" s="262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76"/>
      <c r="V48" s="262"/>
      <c r="W48" s="270"/>
      <c r="X48" s="271"/>
      <c r="Y48" s="270"/>
      <c r="Z48" s="271"/>
      <c r="AA48" s="270"/>
      <c r="AB48" s="272"/>
      <c r="AC48" s="271"/>
      <c r="AD48" s="203"/>
      <c r="AE48" s="270"/>
      <c r="AF48" s="271"/>
      <c r="AG48" s="203"/>
    </row>
    <row r="49" spans="1:33" x14ac:dyDescent="0.3">
      <c r="A49" s="260" t="s">
        <v>1896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</row>
    <row r="50" spans="1:33" x14ac:dyDescent="0.3">
      <c r="A50" s="260"/>
      <c r="B50" s="260"/>
      <c r="C50" t="s">
        <v>2220</v>
      </c>
      <c r="D50" t="s">
        <v>79</v>
      </c>
      <c r="E50" t="s">
        <v>2496</v>
      </c>
      <c r="F50" t="s">
        <v>1971</v>
      </c>
      <c r="G50" t="s">
        <v>2424</v>
      </c>
      <c r="H50" s="260">
        <v>170000</v>
      </c>
      <c r="I50" s="262">
        <v>43182</v>
      </c>
      <c r="J50" t="s">
        <v>1214</v>
      </c>
      <c r="K50" t="s">
        <v>2497</v>
      </c>
      <c r="L50" t="s">
        <v>2498</v>
      </c>
      <c r="M50" s="260"/>
      <c r="N50" t="s">
        <v>2499</v>
      </c>
      <c r="O50" t="s">
        <v>2500</v>
      </c>
      <c r="P50" s="260"/>
      <c r="Q50" t="s">
        <v>2501</v>
      </c>
      <c r="R50" t="s">
        <v>2502</v>
      </c>
      <c r="S50" t="s">
        <v>2503</v>
      </c>
      <c r="T50" t="s">
        <v>2504</v>
      </c>
      <c r="U50" t="s">
        <v>33</v>
      </c>
      <c r="V50" s="262">
        <v>43347</v>
      </c>
      <c r="W50" s="264">
        <v>44640</v>
      </c>
      <c r="X50" s="265">
        <v>744</v>
      </c>
      <c r="Y50" s="277">
        <v>14</v>
      </c>
      <c r="Z50" s="265">
        <v>0.98899999999999999</v>
      </c>
      <c r="AA50" s="264">
        <v>735</v>
      </c>
      <c r="AB50" s="266">
        <v>402</v>
      </c>
      <c r="AC50" s="265">
        <v>6.7830000000000004</v>
      </c>
      <c r="AD50" s="217">
        <v>108.479</v>
      </c>
      <c r="AE50" s="277">
        <v>1</v>
      </c>
      <c r="AF50" s="265">
        <v>1.085</v>
      </c>
      <c r="AG50" s="217">
        <v>107.39400000000001</v>
      </c>
    </row>
    <row r="51" spans="1:33" x14ac:dyDescent="0.3">
      <c r="A51" s="260"/>
      <c r="B51" s="260"/>
      <c r="C51" t="s">
        <v>2222</v>
      </c>
      <c r="D51" t="s">
        <v>79</v>
      </c>
      <c r="E51" t="s">
        <v>2505</v>
      </c>
      <c r="F51" t="s">
        <v>2224</v>
      </c>
      <c r="G51" t="s">
        <v>2480</v>
      </c>
      <c r="H51" s="278">
        <v>140000</v>
      </c>
      <c r="I51" s="262">
        <v>43221</v>
      </c>
      <c r="J51" t="s">
        <v>2226</v>
      </c>
      <c r="K51" t="s">
        <v>301</v>
      </c>
      <c r="L51" t="s">
        <v>2506</v>
      </c>
      <c r="M51" s="260"/>
      <c r="N51" s="260"/>
      <c r="O51" t="s">
        <v>2507</v>
      </c>
      <c r="P51" t="s">
        <v>2508</v>
      </c>
      <c r="Q51" t="s">
        <v>2509</v>
      </c>
      <c r="R51" t="s">
        <v>2510</v>
      </c>
      <c r="S51" t="s">
        <v>2511</v>
      </c>
      <c r="T51" s="260"/>
      <c r="U51" s="185" t="s">
        <v>33</v>
      </c>
      <c r="V51" s="262">
        <v>43362</v>
      </c>
      <c r="W51" s="264">
        <v>27260</v>
      </c>
      <c r="X51" s="265">
        <v>454.33300000000003</v>
      </c>
      <c r="Y51" s="264">
        <v>13.3</v>
      </c>
      <c r="Z51" s="265">
        <v>0.997</v>
      </c>
      <c r="AA51" s="264">
        <v>1077</v>
      </c>
      <c r="AB51" s="266">
        <v>209</v>
      </c>
      <c r="AC51" s="265">
        <v>5.1669999999999998</v>
      </c>
      <c r="AD51" s="217">
        <v>87.665999999999997</v>
      </c>
      <c r="AE51" s="264">
        <v>0.3</v>
      </c>
      <c r="AF51" s="265">
        <v>0.26300000000000001</v>
      </c>
      <c r="AG51" s="217">
        <v>87.403000000000006</v>
      </c>
    </row>
    <row r="52" spans="1:33" x14ac:dyDescent="0.3">
      <c r="A52" s="260"/>
      <c r="B52" s="260"/>
      <c r="C52" t="s">
        <v>2233</v>
      </c>
      <c r="D52" t="s">
        <v>79</v>
      </c>
      <c r="E52" t="s">
        <v>2031</v>
      </c>
      <c r="F52" t="s">
        <v>1971</v>
      </c>
      <c r="G52" t="s">
        <v>2480</v>
      </c>
      <c r="H52" s="278">
        <v>140000</v>
      </c>
      <c r="I52" s="262">
        <v>43208</v>
      </c>
      <c r="J52" t="s">
        <v>2512</v>
      </c>
      <c r="K52" t="s">
        <v>301</v>
      </c>
      <c r="L52" t="s">
        <v>2513</v>
      </c>
      <c r="M52" s="260"/>
      <c r="N52" s="260"/>
      <c r="O52" t="s">
        <v>2507</v>
      </c>
      <c r="P52" t="s">
        <v>2508</v>
      </c>
      <c r="Q52" t="s">
        <v>2509</v>
      </c>
      <c r="R52" t="s">
        <v>2510</v>
      </c>
      <c r="S52" t="s">
        <v>2514</v>
      </c>
      <c r="T52" s="260"/>
      <c r="U52" t="s">
        <v>33</v>
      </c>
      <c r="V52" s="262">
        <v>43362</v>
      </c>
      <c r="W52" s="264">
        <v>27900</v>
      </c>
      <c r="X52" s="265">
        <v>465</v>
      </c>
      <c r="Y52" s="277">
        <v>13.1</v>
      </c>
      <c r="Z52" s="265">
        <v>0.999</v>
      </c>
      <c r="AA52" s="264">
        <v>990</v>
      </c>
      <c r="AB52" s="266">
        <v>244</v>
      </c>
      <c r="AC52" s="265">
        <v>5.5419999999999998</v>
      </c>
      <c r="AD52" s="217">
        <v>83.820999999999998</v>
      </c>
      <c r="AE52" s="277">
        <v>0.5</v>
      </c>
      <c r="AF52" s="265">
        <v>0.41899999999999998</v>
      </c>
      <c r="AG52" s="217">
        <v>83.402000000000001</v>
      </c>
    </row>
    <row r="53" spans="1:33" x14ac:dyDescent="0.3">
      <c r="A53" s="260"/>
      <c r="B53" s="260"/>
      <c r="C53" s="260"/>
      <c r="D53" s="260"/>
      <c r="E53" s="260"/>
      <c r="F53" s="260"/>
      <c r="G53" s="260"/>
      <c r="H53" s="278"/>
      <c r="I53" s="262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2"/>
      <c r="W53" s="264"/>
      <c r="X53" s="265"/>
      <c r="Y53" s="264"/>
      <c r="Z53" s="265"/>
      <c r="AA53" s="264"/>
      <c r="AB53" s="266"/>
      <c r="AC53" s="265"/>
      <c r="AD53" s="217"/>
      <c r="AE53" s="264"/>
      <c r="AF53" s="265"/>
      <c r="AG53" s="217"/>
    </row>
    <row r="54" spans="1:33" x14ac:dyDescent="0.3">
      <c r="A54" s="260"/>
      <c r="B54" s="260"/>
      <c r="C54" s="260"/>
      <c r="D54" s="260"/>
      <c r="E54" s="260"/>
      <c r="F54" s="260"/>
      <c r="G54" s="260"/>
      <c r="H54" s="260"/>
      <c r="I54" s="262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2"/>
      <c r="W54" s="264"/>
      <c r="X54" s="265"/>
      <c r="Y54" s="264"/>
      <c r="Z54" s="265"/>
      <c r="AA54" s="264"/>
      <c r="AB54" s="266"/>
      <c r="AC54" s="265"/>
      <c r="AD54" s="217"/>
      <c r="AE54" s="264"/>
      <c r="AF54" s="265"/>
      <c r="AG54" s="217"/>
    </row>
    <row r="55" spans="1:33" x14ac:dyDescent="0.3">
      <c r="A55" s="260"/>
      <c r="B55" s="260"/>
      <c r="C55" s="260"/>
      <c r="D55" s="260"/>
      <c r="E55" s="260"/>
      <c r="F55" s="260"/>
      <c r="G55" s="260"/>
      <c r="H55" s="260"/>
      <c r="I55" s="262"/>
      <c r="J55" s="249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2"/>
      <c r="W55" s="264"/>
      <c r="X55" s="265"/>
      <c r="Y55" s="264"/>
      <c r="Z55" s="265"/>
      <c r="AA55" s="264"/>
      <c r="AB55" s="266"/>
      <c r="AC55" s="265"/>
      <c r="AD55" s="217"/>
      <c r="AE55" s="264"/>
      <c r="AF55" s="265"/>
      <c r="AG55" s="217"/>
    </row>
    <row r="56" spans="1:33" x14ac:dyDescent="0.3">
      <c r="A56" s="260"/>
      <c r="B56" s="260"/>
      <c r="C56" s="260"/>
      <c r="D56" s="260"/>
      <c r="E56" s="260"/>
      <c r="F56" s="260"/>
      <c r="G56" s="260"/>
      <c r="H56" s="260"/>
      <c r="I56" s="262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2"/>
      <c r="W56" s="264"/>
      <c r="X56" s="265"/>
      <c r="Y56" s="264"/>
      <c r="Z56" s="265"/>
      <c r="AA56" s="264"/>
      <c r="AB56" s="266"/>
      <c r="AC56" s="265"/>
      <c r="AD56" s="217"/>
      <c r="AE56" s="264"/>
      <c r="AF56" s="265"/>
      <c r="AG56" s="217"/>
    </row>
    <row r="57" spans="1:33" x14ac:dyDescent="0.3">
      <c r="A57" s="260" t="s">
        <v>2240</v>
      </c>
      <c r="B57" s="260"/>
      <c r="C57" s="260"/>
      <c r="D57" s="260"/>
      <c r="E57" s="260"/>
      <c r="F57" s="260"/>
      <c r="G57" s="260"/>
      <c r="H57" s="260"/>
      <c r="I57" s="262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2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</row>
    <row r="58" spans="1:33" x14ac:dyDescent="0.3">
      <c r="A58" s="260"/>
      <c r="B58" s="260"/>
      <c r="C58" t="s">
        <v>2258</v>
      </c>
      <c r="D58" t="s">
        <v>1205</v>
      </c>
      <c r="E58" t="s">
        <v>2515</v>
      </c>
      <c r="F58" t="s">
        <v>15</v>
      </c>
      <c r="G58" t="s">
        <v>2516</v>
      </c>
      <c r="H58" s="260">
        <v>130000</v>
      </c>
      <c r="I58" s="262">
        <v>43230</v>
      </c>
      <c r="J58" s="263"/>
      <c r="K58" t="s">
        <v>2517</v>
      </c>
      <c r="L58" t="s">
        <v>2518</v>
      </c>
      <c r="M58" t="s">
        <v>2519</v>
      </c>
      <c r="N58" s="260"/>
      <c r="O58" t="s">
        <v>2520</v>
      </c>
      <c r="P58" t="s">
        <v>2521</v>
      </c>
      <c r="Q58" s="260"/>
      <c r="R58" t="s">
        <v>2522</v>
      </c>
      <c r="S58" t="s">
        <v>2523</v>
      </c>
      <c r="T58" s="260"/>
      <c r="U58" t="s">
        <v>44</v>
      </c>
      <c r="V58" s="262">
        <v>43396</v>
      </c>
      <c r="W58" s="192">
        <v>31260</v>
      </c>
      <c r="X58" s="190">
        <v>521</v>
      </c>
      <c r="Y58" s="192">
        <v>15.5</v>
      </c>
      <c r="Z58" s="190">
        <v>0.97099999999999997</v>
      </c>
      <c r="AA58" s="192">
        <v>888</v>
      </c>
      <c r="AB58" s="193">
        <v>320.7</v>
      </c>
      <c r="AC58" s="190">
        <v>6.5380000000000003</v>
      </c>
      <c r="AD58" s="194">
        <v>77.376999999999995</v>
      </c>
      <c r="AE58" s="192">
        <v>0.4</v>
      </c>
      <c r="AF58" s="190">
        <v>0.31</v>
      </c>
      <c r="AG58" s="194">
        <v>77.066999999999993</v>
      </c>
    </row>
    <row r="59" spans="1:33" x14ac:dyDescent="0.3">
      <c r="A59" s="260"/>
      <c r="B59" s="260"/>
      <c r="C59" t="s">
        <v>1660</v>
      </c>
      <c r="D59" t="s">
        <v>1205</v>
      </c>
      <c r="E59" t="s">
        <v>2524</v>
      </c>
      <c r="F59" t="s">
        <v>15</v>
      </c>
      <c r="G59" t="s">
        <v>2480</v>
      </c>
      <c r="H59" s="260">
        <v>155000</v>
      </c>
      <c r="I59" s="262">
        <v>43228</v>
      </c>
      <c r="J59" s="263"/>
      <c r="K59" t="s">
        <v>2525</v>
      </c>
      <c r="N59" t="s">
        <v>2526</v>
      </c>
      <c r="O59" t="s">
        <v>2527</v>
      </c>
      <c r="P59" t="s">
        <v>2528</v>
      </c>
      <c r="Q59" s="260"/>
      <c r="S59" t="s">
        <v>2207</v>
      </c>
      <c r="T59" s="260"/>
      <c r="U59" t="s">
        <v>44</v>
      </c>
      <c r="V59" s="262">
        <v>43397</v>
      </c>
      <c r="W59" s="192">
        <v>30580</v>
      </c>
      <c r="X59" s="190">
        <v>509.66699999999997</v>
      </c>
      <c r="Y59" s="192">
        <v>14.7</v>
      </c>
      <c r="Z59" s="190">
        <v>0.98</v>
      </c>
      <c r="AA59" s="192">
        <v>601.5</v>
      </c>
      <c r="AB59" s="193">
        <v>496.5</v>
      </c>
      <c r="AC59" s="190">
        <v>6.8559999999999999</v>
      </c>
      <c r="AD59" s="194">
        <v>72.852000000000004</v>
      </c>
      <c r="AE59" s="192">
        <v>0.8</v>
      </c>
      <c r="AF59" s="190">
        <v>0.58299999999999996</v>
      </c>
      <c r="AG59" s="194">
        <v>72.269000000000005</v>
      </c>
    </row>
    <row r="60" spans="1:33" x14ac:dyDescent="0.3">
      <c r="A60" s="260"/>
      <c r="B60" s="260"/>
      <c r="C60" t="s">
        <v>2529</v>
      </c>
      <c r="D60" t="s">
        <v>1205</v>
      </c>
      <c r="E60" t="s">
        <v>2530</v>
      </c>
      <c r="F60" t="s">
        <v>398</v>
      </c>
      <c r="G60" t="s">
        <v>2531</v>
      </c>
      <c r="H60" s="260">
        <v>129000</v>
      </c>
      <c r="I60" s="262">
        <v>43232</v>
      </c>
      <c r="J60" t="s">
        <v>2532</v>
      </c>
      <c r="K60" t="s">
        <v>2533</v>
      </c>
      <c r="L60" t="s">
        <v>2534</v>
      </c>
      <c r="M60" s="260"/>
      <c r="O60" t="s">
        <v>2535</v>
      </c>
      <c r="P60" t="s">
        <v>2536</v>
      </c>
      <c r="R60" t="s">
        <v>2537</v>
      </c>
      <c r="S60" t="s">
        <v>2538</v>
      </c>
      <c r="U60" t="s">
        <v>743</v>
      </c>
      <c r="V60" s="262">
        <v>43403</v>
      </c>
      <c r="W60" s="192">
        <v>25880</v>
      </c>
      <c r="X60" s="190">
        <v>431.33300000000003</v>
      </c>
      <c r="Y60" s="192">
        <v>14.6</v>
      </c>
      <c r="Z60" s="190">
        <v>0.98199999999999998</v>
      </c>
      <c r="AA60" s="192">
        <v>868.5</v>
      </c>
      <c r="AB60" s="193">
        <v>322.35000000000002</v>
      </c>
      <c r="AC60" s="190">
        <v>6.4269999999999996</v>
      </c>
      <c r="AD60" s="194">
        <v>65.905000000000001</v>
      </c>
      <c r="AE60" s="192">
        <v>0.6</v>
      </c>
      <c r="AF60" s="190">
        <v>0.39500000000000002</v>
      </c>
      <c r="AG60" s="194">
        <v>65.510000000000005</v>
      </c>
    </row>
    <row r="61" spans="1:33" x14ac:dyDescent="0.3">
      <c r="A61" s="260"/>
      <c r="B61" s="260"/>
      <c r="I61" s="262"/>
      <c r="M61" s="260"/>
      <c r="N61" s="260"/>
      <c r="V61" s="262"/>
      <c r="W61" s="192"/>
      <c r="X61" s="190"/>
      <c r="Y61" s="192"/>
      <c r="Z61" s="190"/>
      <c r="AA61" s="192"/>
      <c r="AB61" s="193"/>
      <c r="AC61" s="190"/>
      <c r="AD61" s="194"/>
      <c r="AE61" s="192"/>
      <c r="AF61" s="190"/>
      <c r="AG61" s="194"/>
    </row>
    <row r="62" spans="1:33" x14ac:dyDescent="0.3">
      <c r="A62" s="260"/>
      <c r="B62" s="260"/>
      <c r="I62" s="262"/>
      <c r="V62" s="262"/>
      <c r="W62" s="192"/>
      <c r="X62" s="190"/>
      <c r="Y62" s="192"/>
      <c r="Z62" s="190"/>
      <c r="AA62" s="192"/>
      <c r="AB62" s="193"/>
      <c r="AC62" s="190"/>
      <c r="AD62" s="194"/>
      <c r="AE62" s="192"/>
      <c r="AF62" s="190"/>
      <c r="AG62" s="194"/>
    </row>
    <row r="63" spans="1:33" x14ac:dyDescent="0.3">
      <c r="A63" s="260"/>
      <c r="B63" s="260"/>
      <c r="I63" s="262"/>
      <c r="K63" s="260"/>
      <c r="M63" s="260"/>
      <c r="Q63" s="260"/>
      <c r="R63" s="260"/>
      <c r="V63" s="262"/>
      <c r="W63" s="192"/>
      <c r="X63" s="190"/>
      <c r="Y63" s="192"/>
      <c r="Z63" s="190"/>
      <c r="AA63" s="192"/>
      <c r="AB63" s="193"/>
      <c r="AC63" s="190"/>
      <c r="AD63" s="194"/>
      <c r="AE63" s="192"/>
      <c r="AF63" s="190"/>
      <c r="AG63" s="194"/>
    </row>
    <row r="64" spans="1:33" x14ac:dyDescent="0.3">
      <c r="A64" s="260"/>
      <c r="B64" s="260"/>
      <c r="I64" s="262"/>
      <c r="M64" s="260"/>
      <c r="N64" s="260"/>
      <c r="Q64" s="260"/>
      <c r="R64" s="260"/>
      <c r="U64" s="260"/>
      <c r="V64" s="262"/>
      <c r="W64" s="192"/>
      <c r="X64" s="190"/>
      <c r="Y64" s="192"/>
      <c r="Z64" s="190"/>
      <c r="AA64" s="192"/>
      <c r="AB64" s="193"/>
      <c r="AC64" s="190"/>
      <c r="AD64" s="194"/>
      <c r="AE64" s="192"/>
      <c r="AF64" s="190"/>
      <c r="AG64" s="194"/>
    </row>
    <row r="65" spans="1:33" x14ac:dyDescent="0.3">
      <c r="A65" s="260" t="s">
        <v>1950</v>
      </c>
      <c r="B65" s="260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</row>
    <row r="66" spans="1:33" x14ac:dyDescent="0.3">
      <c r="A66" s="260"/>
      <c r="B66" s="260"/>
      <c r="C66" t="s">
        <v>2539</v>
      </c>
      <c r="D66" t="s">
        <v>41</v>
      </c>
      <c r="E66" t="s">
        <v>2280</v>
      </c>
      <c r="F66" s="260"/>
      <c r="G66" t="s">
        <v>2424</v>
      </c>
      <c r="H66" s="260">
        <v>120000</v>
      </c>
      <c r="I66" s="262">
        <v>43238</v>
      </c>
      <c r="J66" t="s">
        <v>2540</v>
      </c>
      <c r="K66" t="s">
        <v>301</v>
      </c>
      <c r="L66" t="s">
        <v>2541</v>
      </c>
      <c r="M66" s="260"/>
      <c r="N66" t="s">
        <v>2171</v>
      </c>
      <c r="O66" t="s">
        <v>732</v>
      </c>
      <c r="P66" t="s">
        <v>67</v>
      </c>
      <c r="Q66" t="s">
        <v>2542</v>
      </c>
      <c r="R66" s="260"/>
      <c r="S66" t="s">
        <v>2543</v>
      </c>
      <c r="T66" s="260"/>
      <c r="U66" t="s">
        <v>32</v>
      </c>
      <c r="V66" s="262">
        <v>43398</v>
      </c>
      <c r="W66" s="192">
        <v>24040</v>
      </c>
      <c r="X66" s="190">
        <v>400.66699999999997</v>
      </c>
      <c r="Y66" s="192">
        <v>15.3</v>
      </c>
      <c r="Z66" s="190">
        <v>0.97399999999999998</v>
      </c>
      <c r="AA66" s="192">
        <v>1152</v>
      </c>
      <c r="AB66" s="193">
        <v>205</v>
      </c>
      <c r="AC66" s="190">
        <v>5.4210000000000003</v>
      </c>
      <c r="AD66" s="194">
        <v>71.988</v>
      </c>
      <c r="AE66" s="192">
        <v>1.7</v>
      </c>
      <c r="AF66" s="190">
        <v>1.224</v>
      </c>
      <c r="AG66" s="194">
        <v>70.763999999999996</v>
      </c>
    </row>
    <row r="67" spans="1:33" x14ac:dyDescent="0.3">
      <c r="A67" s="260"/>
      <c r="B67" s="260"/>
      <c r="C67" t="s">
        <v>2544</v>
      </c>
      <c r="D67" t="s">
        <v>43</v>
      </c>
      <c r="E67" t="s">
        <v>1146</v>
      </c>
      <c r="F67" s="260"/>
      <c r="G67" t="s">
        <v>2545</v>
      </c>
      <c r="H67" s="260">
        <v>150000</v>
      </c>
      <c r="I67" s="262">
        <v>43199</v>
      </c>
      <c r="J67" t="s">
        <v>1214</v>
      </c>
      <c r="K67" t="s">
        <v>2546</v>
      </c>
      <c r="L67" t="s">
        <v>2547</v>
      </c>
      <c r="M67" s="260"/>
      <c r="N67" t="s">
        <v>64</v>
      </c>
      <c r="O67" t="s">
        <v>950</v>
      </c>
      <c r="P67" t="s">
        <v>2548</v>
      </c>
      <c r="Q67" s="260"/>
      <c r="R67" t="s">
        <v>908</v>
      </c>
      <c r="S67" t="s">
        <v>2549</v>
      </c>
      <c r="T67" s="260"/>
      <c r="U67" t="s">
        <v>44</v>
      </c>
      <c r="V67" s="262">
        <v>43403</v>
      </c>
      <c r="W67" s="192">
        <v>23660</v>
      </c>
      <c r="X67" s="190">
        <v>394.33300000000003</v>
      </c>
      <c r="Y67" s="192">
        <v>13.4</v>
      </c>
      <c r="Z67" s="190">
        <v>0.995</v>
      </c>
      <c r="AA67" s="192">
        <v>792</v>
      </c>
      <c r="AB67" s="193">
        <v>306.60000000000002</v>
      </c>
      <c r="AC67" s="190">
        <v>5.5750000000000002</v>
      </c>
      <c r="AD67" s="194">
        <v>70.379000000000005</v>
      </c>
      <c r="AE67" s="192">
        <v>0.1</v>
      </c>
      <c r="AF67" s="190">
        <v>7.0000000000000007E-2</v>
      </c>
      <c r="AG67" s="194">
        <v>70.308999999999997</v>
      </c>
    </row>
    <row r="68" spans="1:33" x14ac:dyDescent="0.3">
      <c r="A68" s="260"/>
      <c r="B68" s="260"/>
      <c r="C68" t="s">
        <v>2286</v>
      </c>
      <c r="D68" t="s">
        <v>43</v>
      </c>
      <c r="E68" t="s">
        <v>1146</v>
      </c>
      <c r="F68" s="260"/>
      <c r="G68" t="s">
        <v>2550</v>
      </c>
      <c r="H68" s="260">
        <v>150000</v>
      </c>
      <c r="I68" s="262">
        <v>43199</v>
      </c>
      <c r="J68" t="s">
        <v>1214</v>
      </c>
      <c r="K68" t="s">
        <v>2546</v>
      </c>
      <c r="L68" t="s">
        <v>2547</v>
      </c>
      <c r="M68" s="260"/>
      <c r="N68" t="s">
        <v>64</v>
      </c>
      <c r="O68" t="s">
        <v>950</v>
      </c>
      <c r="P68" t="s">
        <v>2548</v>
      </c>
      <c r="R68" t="s">
        <v>908</v>
      </c>
      <c r="S68" t="s">
        <v>2551</v>
      </c>
      <c r="U68" t="s">
        <v>44</v>
      </c>
      <c r="V68" s="262">
        <v>43403</v>
      </c>
      <c r="W68" s="192">
        <v>22120</v>
      </c>
      <c r="X68" s="190">
        <v>368.66699999999997</v>
      </c>
      <c r="Y68" s="192">
        <v>14.4</v>
      </c>
      <c r="Z68" s="190">
        <v>0.98399999999999999</v>
      </c>
      <c r="AA68" s="192">
        <v>562.5</v>
      </c>
      <c r="AB68" s="193">
        <v>414.5</v>
      </c>
      <c r="AC68" s="190">
        <v>5.3529999999999998</v>
      </c>
      <c r="AD68" s="194">
        <v>67.769000000000005</v>
      </c>
      <c r="AE68" s="192">
        <v>0.1</v>
      </c>
      <c r="AF68" s="190">
        <v>6.8000000000000005E-2</v>
      </c>
      <c r="AG68" s="194">
        <v>67.700999999999993</v>
      </c>
    </row>
    <row r="69" spans="1:33" x14ac:dyDescent="0.3">
      <c r="A69" s="260"/>
      <c r="B69" s="260"/>
      <c r="F69" s="260"/>
      <c r="H69" s="260"/>
      <c r="I69" s="262"/>
      <c r="M69" s="260"/>
      <c r="N69" s="260"/>
      <c r="V69" s="262"/>
      <c r="W69" s="192"/>
      <c r="X69" s="190"/>
      <c r="Y69" s="192"/>
      <c r="Z69" s="190"/>
      <c r="AA69" s="192"/>
      <c r="AB69" s="193"/>
      <c r="AC69" s="190"/>
      <c r="AD69" s="194"/>
      <c r="AE69" s="192"/>
      <c r="AF69" s="190"/>
      <c r="AG69" s="194"/>
    </row>
    <row r="70" spans="1:33" x14ac:dyDescent="0.3">
      <c r="A70" s="260"/>
      <c r="B70" s="260"/>
      <c r="F70" s="260"/>
      <c r="H70" s="260"/>
      <c r="I70" s="262"/>
      <c r="K70" s="260"/>
      <c r="M70" s="260"/>
      <c r="N70" s="260"/>
      <c r="U70" s="185"/>
      <c r="V70" s="262"/>
      <c r="W70" s="192"/>
      <c r="X70" s="190"/>
      <c r="Y70" s="192"/>
      <c r="Z70" s="190"/>
      <c r="AA70" s="192"/>
      <c r="AB70" s="193"/>
      <c r="AC70" s="190"/>
      <c r="AD70" s="194"/>
      <c r="AE70" s="192"/>
      <c r="AF70" s="190"/>
      <c r="AG70" s="19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"/>
  <sheetViews>
    <sheetView topLeftCell="A52" workbookViewId="0">
      <selection activeCell="A51" sqref="A51:XFD51"/>
    </sheetView>
  </sheetViews>
  <sheetFormatPr defaultRowHeight="15.6" x14ac:dyDescent="0.3"/>
  <cols>
    <col min="3" max="3" width="13.09765625" customWidth="1"/>
  </cols>
  <sheetData>
    <row r="1" spans="1:32" x14ac:dyDescent="0.3">
      <c r="A1" s="218" t="s">
        <v>866</v>
      </c>
      <c r="B1" s="218" t="s">
        <v>47</v>
      </c>
      <c r="C1" s="218" t="s">
        <v>0</v>
      </c>
      <c r="D1" s="218" t="s">
        <v>1</v>
      </c>
      <c r="E1" s="218" t="s">
        <v>6</v>
      </c>
      <c r="F1" s="218" t="s">
        <v>14</v>
      </c>
      <c r="G1" s="218" t="s">
        <v>1696</v>
      </c>
      <c r="H1" s="219" t="s">
        <v>860</v>
      </c>
      <c r="I1" s="218" t="s">
        <v>9</v>
      </c>
      <c r="J1" s="218" t="s">
        <v>10</v>
      </c>
      <c r="K1" s="218" t="s">
        <v>393</v>
      </c>
      <c r="L1" s="218" t="s">
        <v>49</v>
      </c>
      <c r="M1" s="218" t="s">
        <v>50</v>
      </c>
      <c r="N1" s="218" t="s">
        <v>861</v>
      </c>
      <c r="O1" s="218" t="s">
        <v>862</v>
      </c>
      <c r="P1" s="218" t="s">
        <v>863</v>
      </c>
      <c r="Q1" s="218" t="s">
        <v>52</v>
      </c>
      <c r="R1" s="218" t="s">
        <v>51</v>
      </c>
      <c r="S1" s="218" t="s">
        <v>58</v>
      </c>
      <c r="T1" s="218" t="s">
        <v>264</v>
      </c>
      <c r="U1" s="218" t="s">
        <v>265</v>
      </c>
      <c r="V1" s="220" t="s">
        <v>19</v>
      </c>
      <c r="W1" s="221" t="s">
        <v>18</v>
      </c>
      <c r="X1" s="218" t="s">
        <v>20</v>
      </c>
      <c r="Y1" s="222" t="s">
        <v>46</v>
      </c>
      <c r="Z1" s="219" t="s">
        <v>119</v>
      </c>
      <c r="AA1" s="223" t="s">
        <v>120</v>
      </c>
      <c r="AB1" s="222" t="s">
        <v>21</v>
      </c>
      <c r="AC1" s="222" t="s">
        <v>865</v>
      </c>
      <c r="AD1" s="223" t="s">
        <v>17</v>
      </c>
      <c r="AE1" s="222" t="s">
        <v>22</v>
      </c>
      <c r="AF1" s="222" t="s">
        <v>864</v>
      </c>
    </row>
    <row r="2" spans="1:32" x14ac:dyDescent="0.3">
      <c r="A2" s="230" t="s">
        <v>1169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</row>
    <row r="3" spans="1:32" x14ac:dyDescent="0.3">
      <c r="A3" s="230"/>
      <c r="B3" s="230"/>
      <c r="C3" s="230" t="s">
        <v>2</v>
      </c>
      <c r="D3" s="230" t="s">
        <v>3</v>
      </c>
      <c r="E3" s="230" t="s">
        <v>1964</v>
      </c>
      <c r="F3" s="230" t="s">
        <v>1965</v>
      </c>
      <c r="G3" s="230" t="s">
        <v>1785</v>
      </c>
      <c r="H3" s="231">
        <v>137000</v>
      </c>
      <c r="I3" s="232">
        <v>42830</v>
      </c>
      <c r="J3" s="230"/>
      <c r="K3" s="230" t="s">
        <v>870</v>
      </c>
      <c r="L3" s="230"/>
      <c r="M3" s="230"/>
      <c r="N3" s="230" t="s">
        <v>1966</v>
      </c>
      <c r="O3" s="230"/>
      <c r="P3" s="230" t="s">
        <v>69</v>
      </c>
      <c r="Q3" s="230"/>
      <c r="R3" s="230" t="s">
        <v>1967</v>
      </c>
      <c r="S3" s="230" t="s">
        <v>1968</v>
      </c>
      <c r="T3" s="230" t="s">
        <v>1606</v>
      </c>
      <c r="U3" s="232">
        <v>42998</v>
      </c>
      <c r="V3" s="233">
        <v>31120</v>
      </c>
      <c r="W3" s="234">
        <v>518.66700000000003</v>
      </c>
      <c r="X3" s="233">
        <v>15.4</v>
      </c>
      <c r="Y3" s="234">
        <v>0.97199999999999998</v>
      </c>
      <c r="Z3" s="233">
        <v>900</v>
      </c>
      <c r="AA3" s="235">
        <v>278.39999999999998</v>
      </c>
      <c r="AB3" s="234">
        <v>5.7519999999999998</v>
      </c>
      <c r="AC3" s="194">
        <v>87.647000000000006</v>
      </c>
      <c r="AD3" s="233">
        <v>0.5</v>
      </c>
      <c r="AE3" s="234">
        <v>0.438</v>
      </c>
      <c r="AF3" s="194">
        <v>87.209000000000003</v>
      </c>
    </row>
    <row r="4" spans="1:32" x14ac:dyDescent="0.3">
      <c r="A4" s="230"/>
      <c r="B4" s="230"/>
      <c r="C4" s="230" t="s">
        <v>1969</v>
      </c>
      <c r="D4" s="230" t="s">
        <v>3</v>
      </c>
      <c r="E4" s="230" t="s">
        <v>1970</v>
      </c>
      <c r="F4" s="230" t="s">
        <v>1971</v>
      </c>
      <c r="G4" s="230" t="s">
        <v>1827</v>
      </c>
      <c r="H4" s="230">
        <v>125000</v>
      </c>
      <c r="I4" s="232">
        <v>42837</v>
      </c>
      <c r="J4" s="230" t="s">
        <v>1214</v>
      </c>
      <c r="K4" s="230" t="s">
        <v>1972</v>
      </c>
      <c r="L4" s="230" t="s">
        <v>1973</v>
      </c>
      <c r="M4" s="230" t="s">
        <v>1974</v>
      </c>
      <c r="N4" s="230" t="s">
        <v>1975</v>
      </c>
      <c r="O4" s="230" t="s">
        <v>1976</v>
      </c>
      <c r="P4" s="230" t="s">
        <v>1977</v>
      </c>
      <c r="Q4" s="230" t="s">
        <v>1978</v>
      </c>
      <c r="R4" s="230" t="s">
        <v>1979</v>
      </c>
      <c r="S4" s="230" t="s">
        <v>1216</v>
      </c>
      <c r="T4" s="230" t="s">
        <v>1606</v>
      </c>
      <c r="U4" s="232">
        <v>43010</v>
      </c>
      <c r="V4" s="233">
        <v>32380</v>
      </c>
      <c r="W4" s="234">
        <v>539.66700000000003</v>
      </c>
      <c r="X4" s="233">
        <v>11.2</v>
      </c>
      <c r="Y4" s="234">
        <v>1.0209999999999999</v>
      </c>
      <c r="Z4" s="233">
        <v>534</v>
      </c>
      <c r="AA4" s="235">
        <v>429</v>
      </c>
      <c r="AB4" s="234">
        <v>5.2590000000000003</v>
      </c>
      <c r="AC4" s="194">
        <v>104.773</v>
      </c>
      <c r="AD4" s="233">
        <v>0.9</v>
      </c>
      <c r="AE4" s="234">
        <v>0.94299999999999995</v>
      </c>
      <c r="AF4" s="194">
        <v>103.83</v>
      </c>
    </row>
    <row r="5" spans="1:32" x14ac:dyDescent="0.3">
      <c r="A5" s="230"/>
      <c r="B5" s="230"/>
      <c r="C5" s="230" t="s">
        <v>1980</v>
      </c>
      <c r="D5" s="230" t="s">
        <v>3</v>
      </c>
      <c r="E5" s="230" t="s">
        <v>1970</v>
      </c>
      <c r="F5" s="230" t="s">
        <v>1971</v>
      </c>
      <c r="G5" s="230" t="s">
        <v>1827</v>
      </c>
      <c r="H5" s="231">
        <v>125000</v>
      </c>
      <c r="I5" s="232">
        <v>42835</v>
      </c>
      <c r="J5" s="230" t="s">
        <v>1214</v>
      </c>
      <c r="K5" s="230" t="s">
        <v>1972</v>
      </c>
      <c r="L5" s="230" t="s">
        <v>1973</v>
      </c>
      <c r="M5" s="230" t="s">
        <v>1974</v>
      </c>
      <c r="N5" s="230" t="s">
        <v>1975</v>
      </c>
      <c r="O5" s="230" t="s">
        <v>1976</v>
      </c>
      <c r="P5" s="230" t="s">
        <v>1977</v>
      </c>
      <c r="Q5" s="230" t="s">
        <v>1978</v>
      </c>
      <c r="R5" s="230" t="s">
        <v>1979</v>
      </c>
      <c r="S5" s="230" t="s">
        <v>1216</v>
      </c>
      <c r="T5" s="230" t="s">
        <v>1606</v>
      </c>
      <c r="U5" s="232">
        <v>43014</v>
      </c>
      <c r="V5" s="233">
        <v>35420</v>
      </c>
      <c r="W5" s="234">
        <v>590.33299999999997</v>
      </c>
      <c r="X5" s="233">
        <v>10.8</v>
      </c>
      <c r="Y5" s="234">
        <v>1.0249999999999999</v>
      </c>
      <c r="Z5" s="233">
        <v>1086</v>
      </c>
      <c r="AA5" s="235">
        <v>225</v>
      </c>
      <c r="AB5" s="234">
        <v>5.61</v>
      </c>
      <c r="AC5" s="194">
        <v>107.85899999999999</v>
      </c>
      <c r="AD5" s="233">
        <v>1.8</v>
      </c>
      <c r="AE5" s="234">
        <v>1.9410000000000001</v>
      </c>
      <c r="AF5" s="194">
        <v>105.91800000000001</v>
      </c>
    </row>
    <row r="6" spans="1:32" x14ac:dyDescent="0.3">
      <c r="A6" s="230"/>
      <c r="B6" s="230"/>
      <c r="C6" s="230" t="s">
        <v>1981</v>
      </c>
      <c r="D6" s="230" t="s">
        <v>3</v>
      </c>
      <c r="E6" s="230" t="s">
        <v>1970</v>
      </c>
      <c r="F6" s="230" t="s">
        <v>1971</v>
      </c>
      <c r="G6" s="230" t="s">
        <v>1982</v>
      </c>
      <c r="H6" s="231">
        <v>125000</v>
      </c>
      <c r="I6" s="232">
        <v>42838</v>
      </c>
      <c r="J6" s="230" t="s">
        <v>1214</v>
      </c>
      <c r="K6" s="230" t="s">
        <v>1972</v>
      </c>
      <c r="L6" s="230" t="s">
        <v>1973</v>
      </c>
      <c r="M6" s="230" t="s">
        <v>1983</v>
      </c>
      <c r="N6" s="230" t="s">
        <v>1975</v>
      </c>
      <c r="O6" s="230" t="s">
        <v>1976</v>
      </c>
      <c r="P6" s="230" t="s">
        <v>1984</v>
      </c>
      <c r="Q6" s="230" t="s">
        <v>1978</v>
      </c>
      <c r="R6" s="230" t="s">
        <v>1979</v>
      </c>
      <c r="S6" s="230" t="s">
        <v>1220</v>
      </c>
      <c r="T6" s="230" t="s">
        <v>1606</v>
      </c>
      <c r="U6" s="232">
        <v>43007</v>
      </c>
      <c r="V6" s="233">
        <v>28160</v>
      </c>
      <c r="W6" s="234">
        <v>469.33300000000003</v>
      </c>
      <c r="X6" s="233">
        <v>10.6</v>
      </c>
      <c r="Y6" s="234">
        <v>1.028</v>
      </c>
      <c r="Z6" s="233">
        <v>900</v>
      </c>
      <c r="AA6" s="235">
        <v>244</v>
      </c>
      <c r="AB6" s="234">
        <v>5.0410000000000004</v>
      </c>
      <c r="AC6" s="194">
        <v>95.71</v>
      </c>
      <c r="AD6" s="233">
        <v>0.9</v>
      </c>
      <c r="AE6" s="234">
        <v>0.86099999999999999</v>
      </c>
      <c r="AF6" s="194">
        <v>94.849000000000004</v>
      </c>
    </row>
    <row r="7" spans="1:32" x14ac:dyDescent="0.3">
      <c r="A7" s="230"/>
      <c r="B7" s="230"/>
      <c r="C7" t="s">
        <v>1985</v>
      </c>
      <c r="D7" t="s">
        <v>129</v>
      </c>
      <c r="E7" t="s">
        <v>1986</v>
      </c>
      <c r="F7" t="s">
        <v>1971</v>
      </c>
      <c r="G7" t="s">
        <v>1877</v>
      </c>
      <c r="H7" s="231">
        <v>132000</v>
      </c>
      <c r="I7" s="232">
        <v>42858</v>
      </c>
      <c r="J7" t="s">
        <v>1987</v>
      </c>
      <c r="K7" t="s">
        <v>1988</v>
      </c>
      <c r="L7" s="236"/>
      <c r="M7" t="s">
        <v>1989</v>
      </c>
      <c r="N7" t="s">
        <v>1990</v>
      </c>
      <c r="O7" t="s">
        <v>64</v>
      </c>
      <c r="P7" t="s">
        <v>1991</v>
      </c>
      <c r="Q7" t="s">
        <v>1992</v>
      </c>
      <c r="R7" t="s">
        <v>908</v>
      </c>
      <c r="S7" t="s">
        <v>1993</v>
      </c>
      <c r="T7" t="s">
        <v>1606</v>
      </c>
      <c r="U7" s="232">
        <v>43027</v>
      </c>
      <c r="V7" s="237">
        <v>30520</v>
      </c>
      <c r="W7" s="238">
        <v>508.66699999999997</v>
      </c>
      <c r="X7" s="237">
        <v>11.34</v>
      </c>
      <c r="Y7" s="238">
        <v>1.0189999999999999</v>
      </c>
      <c r="Z7" s="237">
        <v>840</v>
      </c>
      <c r="AA7" s="239">
        <v>314</v>
      </c>
      <c r="AB7" s="238">
        <v>6.0449999999999999</v>
      </c>
      <c r="AC7" s="203">
        <v>85.745999999999995</v>
      </c>
      <c r="AD7" s="237">
        <v>0.8</v>
      </c>
      <c r="AE7" s="238">
        <v>0.68600000000000005</v>
      </c>
      <c r="AF7" s="203">
        <v>85.06</v>
      </c>
    </row>
    <row r="8" spans="1:32" x14ac:dyDescent="0.3">
      <c r="A8" s="230"/>
      <c r="B8" s="230"/>
      <c r="C8" t="s">
        <v>1476</v>
      </c>
      <c r="D8" t="s">
        <v>129</v>
      </c>
      <c r="E8" t="s">
        <v>1986</v>
      </c>
      <c r="F8" t="s">
        <v>1971</v>
      </c>
      <c r="G8" t="s">
        <v>1877</v>
      </c>
      <c r="H8" s="231">
        <v>132000</v>
      </c>
      <c r="I8" s="232">
        <v>42852</v>
      </c>
      <c r="J8" t="s">
        <v>1987</v>
      </c>
      <c r="K8" t="s">
        <v>1988</v>
      </c>
      <c r="L8" s="236"/>
      <c r="M8" t="s">
        <v>1989</v>
      </c>
      <c r="N8" t="s">
        <v>1990</v>
      </c>
      <c r="O8" t="s">
        <v>64</v>
      </c>
      <c r="P8" t="s">
        <v>1991</v>
      </c>
      <c r="Q8" t="s">
        <v>1992</v>
      </c>
      <c r="R8" t="s">
        <v>908</v>
      </c>
      <c r="S8" t="s">
        <v>1993</v>
      </c>
      <c r="T8" t="s">
        <v>1606</v>
      </c>
      <c r="U8" s="232">
        <v>43021</v>
      </c>
      <c r="V8" s="237">
        <v>32360</v>
      </c>
      <c r="W8" s="238">
        <v>539.33299999999997</v>
      </c>
      <c r="X8" s="237">
        <v>12.8</v>
      </c>
      <c r="Y8" s="238">
        <v>1.002</v>
      </c>
      <c r="Z8" s="237">
        <v>455</v>
      </c>
      <c r="AA8" s="239">
        <v>557</v>
      </c>
      <c r="AB8" s="238">
        <v>5.8209999999999997</v>
      </c>
      <c r="AC8" s="203">
        <v>92.837999999999994</v>
      </c>
      <c r="AD8" s="237">
        <v>0.73</v>
      </c>
      <c r="AE8" s="238">
        <v>0.67800000000000005</v>
      </c>
      <c r="AF8" s="203">
        <v>92.16</v>
      </c>
    </row>
    <row r="9" spans="1:32" x14ac:dyDescent="0.3">
      <c r="A9" s="230"/>
      <c r="B9" s="230"/>
      <c r="C9" t="s">
        <v>1994</v>
      </c>
      <c r="D9" t="s">
        <v>129</v>
      </c>
      <c r="E9" t="s">
        <v>1986</v>
      </c>
      <c r="F9" t="s">
        <v>1971</v>
      </c>
      <c r="G9" t="s">
        <v>1877</v>
      </c>
      <c r="H9" s="231">
        <v>132000</v>
      </c>
      <c r="I9" s="232">
        <v>42851</v>
      </c>
      <c r="J9" t="s">
        <v>1987</v>
      </c>
      <c r="K9" t="s">
        <v>1988</v>
      </c>
      <c r="L9" s="236"/>
      <c r="M9" t="s">
        <v>1989</v>
      </c>
      <c r="N9" t="s">
        <v>1990</v>
      </c>
      <c r="O9" t="s">
        <v>64</v>
      </c>
      <c r="P9" t="s">
        <v>1991</v>
      </c>
      <c r="Q9" s="186" t="s">
        <v>1992</v>
      </c>
      <c r="R9" s="186" t="s">
        <v>908</v>
      </c>
      <c r="S9" s="186" t="s">
        <v>1995</v>
      </c>
      <c r="T9" s="186" t="s">
        <v>1606</v>
      </c>
      <c r="U9" s="185">
        <v>43027</v>
      </c>
      <c r="V9" s="237">
        <v>29300</v>
      </c>
      <c r="W9" s="238">
        <v>488.33300000000003</v>
      </c>
      <c r="X9" s="237">
        <v>11.8</v>
      </c>
      <c r="Y9" s="238">
        <v>1.014</v>
      </c>
      <c r="Z9" s="237">
        <v>316.67</v>
      </c>
      <c r="AA9" s="239">
        <v>799</v>
      </c>
      <c r="AB9" s="238">
        <v>5.8090000000000002</v>
      </c>
      <c r="AC9" s="203">
        <v>85.242000000000004</v>
      </c>
      <c r="AD9" s="237">
        <v>0.77</v>
      </c>
      <c r="AE9" s="238">
        <v>0.65600000000000003</v>
      </c>
      <c r="AF9" s="203">
        <v>84.585999999999999</v>
      </c>
    </row>
    <row r="10" spans="1:32" x14ac:dyDescent="0.3">
      <c r="A10" s="230"/>
      <c r="B10" s="230"/>
      <c r="C10" t="s">
        <v>1996</v>
      </c>
      <c r="D10" t="s">
        <v>121</v>
      </c>
      <c r="E10" t="s">
        <v>1970</v>
      </c>
      <c r="F10" t="s">
        <v>1971</v>
      </c>
      <c r="G10" s="186"/>
      <c r="H10" s="240"/>
      <c r="I10" s="232">
        <v>42840</v>
      </c>
      <c r="J10" s="236"/>
      <c r="K10" s="186"/>
      <c r="L10" s="236"/>
      <c r="M10" s="186"/>
      <c r="N10" s="186"/>
      <c r="O10" s="186"/>
      <c r="P10" s="186"/>
      <c r="Q10" s="186"/>
      <c r="R10" s="186"/>
      <c r="S10" s="186"/>
      <c r="T10" s="186"/>
      <c r="U10" s="232">
        <v>43000</v>
      </c>
      <c r="V10" s="192">
        <v>30360</v>
      </c>
      <c r="W10" s="190">
        <v>506</v>
      </c>
      <c r="X10" s="192">
        <v>14.6</v>
      </c>
      <c r="Y10" s="190">
        <v>0.98199999999999998</v>
      </c>
      <c r="Z10" s="192">
        <v>1106</v>
      </c>
      <c r="AA10" s="193">
        <v>213</v>
      </c>
      <c r="AB10" s="190">
        <v>5.4080000000000004</v>
      </c>
      <c r="AC10" s="194">
        <v>91.881</v>
      </c>
      <c r="AD10" s="192">
        <v>0.6</v>
      </c>
      <c r="AE10" s="190">
        <v>0.55100000000000005</v>
      </c>
      <c r="AF10" s="194">
        <v>91.33</v>
      </c>
    </row>
    <row r="11" spans="1:32" x14ac:dyDescent="0.3">
      <c r="A11" s="230"/>
      <c r="B11" s="230"/>
      <c r="C11" t="s">
        <v>1997</v>
      </c>
      <c r="D11" t="s">
        <v>23</v>
      </c>
      <c r="E11" t="s">
        <v>1964</v>
      </c>
      <c r="F11" t="s">
        <v>1971</v>
      </c>
      <c r="G11" t="s">
        <v>1998</v>
      </c>
      <c r="H11" s="231">
        <v>130000</v>
      </c>
      <c r="I11" s="232">
        <v>42833</v>
      </c>
      <c r="J11" t="s">
        <v>1240</v>
      </c>
      <c r="K11" t="s">
        <v>1999</v>
      </c>
      <c r="L11" t="s">
        <v>2000</v>
      </c>
      <c r="M11" t="s">
        <v>2001</v>
      </c>
      <c r="N11" t="s">
        <v>2002</v>
      </c>
      <c r="O11" t="s">
        <v>2003</v>
      </c>
      <c r="P11" t="s">
        <v>2004</v>
      </c>
      <c r="Q11" t="s">
        <v>2005</v>
      </c>
      <c r="R11" t="s">
        <v>2006</v>
      </c>
      <c r="S11" t="s">
        <v>1968</v>
      </c>
      <c r="T11" t="s">
        <v>1706</v>
      </c>
      <c r="U11" s="232">
        <v>42998</v>
      </c>
      <c r="V11" s="192">
        <v>28440</v>
      </c>
      <c r="W11" s="190">
        <v>474</v>
      </c>
      <c r="X11" s="192">
        <v>12</v>
      </c>
      <c r="Y11" s="190">
        <v>1.0109999999999999</v>
      </c>
      <c r="Z11" s="192">
        <v>590.5</v>
      </c>
      <c r="AA11" s="193">
        <v>383.16699999999997</v>
      </c>
      <c r="AB11" s="190">
        <v>5.194</v>
      </c>
      <c r="AC11" s="194">
        <v>92.263000000000005</v>
      </c>
      <c r="AD11" s="192">
        <v>0.5</v>
      </c>
      <c r="AE11" s="190">
        <v>0.46100000000000002</v>
      </c>
      <c r="AF11" s="194">
        <v>91.802000000000007</v>
      </c>
    </row>
    <row r="12" spans="1:32" x14ac:dyDescent="0.3">
      <c r="A12" s="230"/>
      <c r="B12" s="230"/>
      <c r="C12" t="s">
        <v>1724</v>
      </c>
      <c r="D12" t="s">
        <v>23</v>
      </c>
      <c r="E12" t="s">
        <v>2007</v>
      </c>
      <c r="F12" t="s">
        <v>1971</v>
      </c>
      <c r="G12" t="s">
        <v>2008</v>
      </c>
      <c r="H12" s="231">
        <v>134500</v>
      </c>
      <c r="I12" s="232">
        <v>42839</v>
      </c>
      <c r="J12" t="s">
        <v>2009</v>
      </c>
      <c r="K12" t="s">
        <v>2010</v>
      </c>
      <c r="L12" t="s">
        <v>2011</v>
      </c>
      <c r="M12" t="s">
        <v>2012</v>
      </c>
      <c r="N12" t="s">
        <v>2013</v>
      </c>
      <c r="O12" t="s">
        <v>2014</v>
      </c>
      <c r="P12" t="s">
        <v>2015</v>
      </c>
      <c r="Q12" t="s">
        <v>2016</v>
      </c>
      <c r="R12" t="s">
        <v>2017</v>
      </c>
      <c r="S12" t="s">
        <v>2018</v>
      </c>
      <c r="T12" t="s">
        <v>33</v>
      </c>
      <c r="U12" s="232">
        <v>43001</v>
      </c>
      <c r="V12" s="192">
        <v>29840</v>
      </c>
      <c r="W12" s="190">
        <v>497.33300000000003</v>
      </c>
      <c r="X12" s="191">
        <v>13.1</v>
      </c>
      <c r="Y12" s="190">
        <v>0.999</v>
      </c>
      <c r="Z12" s="192">
        <v>474</v>
      </c>
      <c r="AA12" s="193">
        <v>481.33300000000003</v>
      </c>
      <c r="AB12" s="190">
        <v>5.2380000000000004</v>
      </c>
      <c r="AC12" s="194">
        <v>94.852000000000004</v>
      </c>
      <c r="AD12" s="191">
        <v>1</v>
      </c>
      <c r="AE12" s="190">
        <v>0.94899999999999995</v>
      </c>
      <c r="AF12" s="194">
        <v>93.903000000000006</v>
      </c>
    </row>
    <row r="13" spans="1:32" x14ac:dyDescent="0.3">
      <c r="A13" s="230"/>
      <c r="B13" s="230"/>
      <c r="C13" t="s">
        <v>1776</v>
      </c>
      <c r="D13" t="s">
        <v>43</v>
      </c>
      <c r="E13" t="s">
        <v>1777</v>
      </c>
      <c r="G13" t="s">
        <v>1743</v>
      </c>
      <c r="H13" s="231">
        <v>170000</v>
      </c>
      <c r="I13" s="232">
        <v>42864</v>
      </c>
      <c r="J13" t="s">
        <v>1214</v>
      </c>
      <c r="L13" t="s">
        <v>418</v>
      </c>
      <c r="N13" t="s">
        <v>2019</v>
      </c>
      <c r="P13" t="s">
        <v>2020</v>
      </c>
      <c r="R13" t="s">
        <v>2021</v>
      </c>
      <c r="S13" t="s">
        <v>2022</v>
      </c>
      <c r="T13" t="s">
        <v>44</v>
      </c>
      <c r="U13" s="232">
        <v>43000</v>
      </c>
      <c r="V13" s="192">
        <v>25780</v>
      </c>
      <c r="W13" s="190">
        <v>429.66699999999997</v>
      </c>
      <c r="X13" s="192">
        <v>12.17</v>
      </c>
      <c r="Y13" s="190">
        <v>1.01</v>
      </c>
      <c r="Z13" s="192">
        <v>792</v>
      </c>
      <c r="AA13" s="193">
        <v>275</v>
      </c>
      <c r="AB13" s="190">
        <v>5</v>
      </c>
      <c r="AC13" s="194">
        <v>86.793000000000006</v>
      </c>
      <c r="AD13" s="192">
        <v>8.0000000000000002E-3</v>
      </c>
      <c r="AE13" s="190">
        <v>7.0000000000000001E-3</v>
      </c>
      <c r="AF13" s="194">
        <v>86.786000000000001</v>
      </c>
    </row>
    <row r="14" spans="1:32" x14ac:dyDescent="0.3">
      <c r="A14" s="230"/>
      <c r="B14" s="230"/>
      <c r="H14" s="231"/>
      <c r="I14" s="232"/>
      <c r="J14" s="230"/>
      <c r="L14" s="230"/>
      <c r="U14" s="232"/>
      <c r="V14" s="192"/>
      <c r="W14" s="190"/>
      <c r="X14" s="192"/>
      <c r="Y14" s="190"/>
      <c r="Z14" s="192"/>
      <c r="AA14" s="193"/>
      <c r="AB14" s="190"/>
      <c r="AC14" s="194"/>
      <c r="AD14" s="192"/>
      <c r="AE14" s="190"/>
      <c r="AF14" s="194"/>
    </row>
    <row r="15" spans="1:32" x14ac:dyDescent="0.3">
      <c r="A15" s="230" t="s">
        <v>1170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</row>
    <row r="16" spans="1:32" x14ac:dyDescent="0.3">
      <c r="A16" s="230"/>
      <c r="B16" s="230"/>
      <c r="C16" s="230" t="s">
        <v>2023</v>
      </c>
      <c r="D16" s="230" t="s">
        <v>38</v>
      </c>
      <c r="E16" s="230" t="s">
        <v>2024</v>
      </c>
      <c r="F16" s="230" t="s">
        <v>1971</v>
      </c>
      <c r="G16" s="230" t="s">
        <v>1785</v>
      </c>
      <c r="H16" s="231">
        <v>180000</v>
      </c>
      <c r="I16" s="232">
        <v>42840</v>
      </c>
      <c r="J16" s="230" t="s">
        <v>2025</v>
      </c>
      <c r="K16" s="230"/>
      <c r="L16" s="230" t="s">
        <v>2026</v>
      </c>
      <c r="M16" s="230"/>
      <c r="N16" s="230"/>
      <c r="O16" s="230" t="s">
        <v>2027</v>
      </c>
      <c r="P16" s="230" t="s">
        <v>2028</v>
      </c>
      <c r="Q16" s="230" t="s">
        <v>2029</v>
      </c>
      <c r="R16" s="230" t="s">
        <v>1967</v>
      </c>
      <c r="S16" s="230" t="s">
        <v>1963</v>
      </c>
      <c r="T16" s="230" t="s">
        <v>1606</v>
      </c>
      <c r="U16" s="232">
        <v>43005</v>
      </c>
      <c r="V16" s="233">
        <v>30140</v>
      </c>
      <c r="W16" s="234">
        <v>502.33300000000003</v>
      </c>
      <c r="X16" s="233">
        <v>15</v>
      </c>
      <c r="Y16" s="234">
        <v>0.97699999999999998</v>
      </c>
      <c r="Z16" s="233">
        <v>582</v>
      </c>
      <c r="AA16" s="235">
        <v>417.6</v>
      </c>
      <c r="AB16" s="234">
        <v>5.58</v>
      </c>
      <c r="AC16" s="194">
        <v>87.953000000000003</v>
      </c>
      <c r="AD16" s="233">
        <v>1</v>
      </c>
      <c r="AE16" s="234">
        <v>0.88</v>
      </c>
      <c r="AF16" s="194">
        <v>87.072999999999993</v>
      </c>
    </row>
    <row r="17" spans="1:32" x14ac:dyDescent="0.3">
      <c r="A17" s="230"/>
      <c r="B17" s="230"/>
      <c r="C17" s="230" t="s">
        <v>2030</v>
      </c>
      <c r="D17" s="230" t="s">
        <v>133</v>
      </c>
      <c r="E17" s="230" t="s">
        <v>2031</v>
      </c>
      <c r="F17" s="230" t="s">
        <v>1971</v>
      </c>
      <c r="G17" s="230" t="s">
        <v>2032</v>
      </c>
      <c r="H17" s="231">
        <v>140000</v>
      </c>
      <c r="I17" s="232">
        <v>42841</v>
      </c>
      <c r="J17" s="230" t="s">
        <v>1244</v>
      </c>
      <c r="K17" s="230" t="s">
        <v>870</v>
      </c>
      <c r="L17" s="230" t="s">
        <v>2033</v>
      </c>
      <c r="M17" s="230"/>
      <c r="N17" s="230" t="s">
        <v>2034</v>
      </c>
      <c r="O17" s="230"/>
      <c r="P17" s="230" t="s">
        <v>2035</v>
      </c>
      <c r="Q17" s="230" t="s">
        <v>2036</v>
      </c>
      <c r="R17" s="230" t="s">
        <v>2037</v>
      </c>
      <c r="S17" s="230" t="s">
        <v>2038</v>
      </c>
      <c r="T17" t="s">
        <v>32</v>
      </c>
      <c r="U17" s="232">
        <v>43014</v>
      </c>
      <c r="V17" s="233">
        <v>26760</v>
      </c>
      <c r="W17" s="234">
        <v>446</v>
      </c>
      <c r="X17" s="233">
        <v>11</v>
      </c>
      <c r="Y17" s="234">
        <v>1.0229999999999999</v>
      </c>
      <c r="Z17" s="233">
        <v>747</v>
      </c>
      <c r="AA17" s="235">
        <v>300</v>
      </c>
      <c r="AB17" s="234">
        <v>5.1449999999999996</v>
      </c>
      <c r="AC17" s="194">
        <v>88.68</v>
      </c>
      <c r="AD17" s="233">
        <v>0</v>
      </c>
      <c r="AE17" s="234">
        <v>0</v>
      </c>
      <c r="AF17" s="194">
        <v>88.68</v>
      </c>
    </row>
    <row r="18" spans="1:32" x14ac:dyDescent="0.3">
      <c r="A18" s="230"/>
      <c r="B18" s="230"/>
      <c r="C18" t="s">
        <v>1754</v>
      </c>
      <c r="D18" t="s">
        <v>3</v>
      </c>
      <c r="E18" t="s">
        <v>1755</v>
      </c>
      <c r="F18" t="s">
        <v>2039</v>
      </c>
      <c r="G18" t="s">
        <v>1747</v>
      </c>
      <c r="H18" s="231">
        <v>150000</v>
      </c>
      <c r="I18" s="232">
        <v>42832</v>
      </c>
      <c r="J18" t="s">
        <v>1214</v>
      </c>
      <c r="K18" t="s">
        <v>2040</v>
      </c>
      <c r="L18" t="s">
        <v>2041</v>
      </c>
      <c r="M18" t="s">
        <v>2042</v>
      </c>
      <c r="N18" s="230"/>
      <c r="O18" t="s">
        <v>2043</v>
      </c>
      <c r="P18" t="s">
        <v>2044</v>
      </c>
      <c r="Q18" s="230"/>
      <c r="R18" t="s">
        <v>2045</v>
      </c>
      <c r="S18" t="s">
        <v>2046</v>
      </c>
      <c r="T18" t="s">
        <v>2047</v>
      </c>
      <c r="U18" s="232">
        <v>43004</v>
      </c>
      <c r="V18" s="192">
        <v>30440</v>
      </c>
      <c r="W18" s="190">
        <v>507.33300000000003</v>
      </c>
      <c r="X18" s="192">
        <v>12.3</v>
      </c>
      <c r="Y18" s="190">
        <v>1.008</v>
      </c>
      <c r="Z18" s="192">
        <v>459</v>
      </c>
      <c r="AA18" s="193">
        <v>537</v>
      </c>
      <c r="AB18" s="190">
        <v>5.6580000000000004</v>
      </c>
      <c r="AC18" s="194">
        <v>90.384</v>
      </c>
      <c r="AD18" s="192">
        <v>1.1000000000000001</v>
      </c>
      <c r="AE18" s="190">
        <v>0.99399999999999999</v>
      </c>
      <c r="AF18" s="194">
        <v>89.39</v>
      </c>
    </row>
    <row r="19" spans="1:32" x14ac:dyDescent="0.3">
      <c r="A19" s="230"/>
      <c r="B19" s="230"/>
      <c r="C19" t="s">
        <v>175</v>
      </c>
      <c r="D19" t="s">
        <v>2048</v>
      </c>
      <c r="E19" t="s">
        <v>1986</v>
      </c>
      <c r="F19" t="s">
        <v>2049</v>
      </c>
      <c r="G19" t="s">
        <v>2050</v>
      </c>
      <c r="H19" s="231">
        <v>175000</v>
      </c>
      <c r="I19" s="232">
        <v>42871</v>
      </c>
      <c r="J19" t="s">
        <v>1214</v>
      </c>
      <c r="K19" t="s">
        <v>2051</v>
      </c>
      <c r="L19" t="s">
        <v>2052</v>
      </c>
      <c r="M19" s="230"/>
      <c r="N19" t="s">
        <v>1596</v>
      </c>
      <c r="O19" s="230"/>
      <c r="P19" t="s">
        <v>2053</v>
      </c>
      <c r="Q19" s="230"/>
      <c r="R19" s="230"/>
      <c r="S19" t="s">
        <v>2054</v>
      </c>
      <c r="T19" t="s">
        <v>779</v>
      </c>
      <c r="U19" s="232">
        <v>43025</v>
      </c>
      <c r="V19" s="233">
        <v>23460</v>
      </c>
      <c r="W19" s="234">
        <v>391</v>
      </c>
      <c r="X19" s="233">
        <v>12.3</v>
      </c>
      <c r="Y19" s="234">
        <v>1.008</v>
      </c>
      <c r="Z19" s="233">
        <v>573</v>
      </c>
      <c r="AA19" s="235">
        <v>400</v>
      </c>
      <c r="AB19" s="234">
        <v>5.2619999999999996</v>
      </c>
      <c r="AC19" s="194">
        <v>74.900999999999996</v>
      </c>
      <c r="AD19" s="233">
        <v>0.8</v>
      </c>
      <c r="AE19" s="234">
        <v>0.59899999999999998</v>
      </c>
      <c r="AF19" s="194">
        <v>74.302000000000007</v>
      </c>
    </row>
    <row r="20" spans="1:32" x14ac:dyDescent="0.3">
      <c r="A20" s="230"/>
      <c r="B20" s="230"/>
      <c r="C20" t="s">
        <v>2055</v>
      </c>
      <c r="D20" t="s">
        <v>2056</v>
      </c>
      <c r="E20" t="s">
        <v>2057</v>
      </c>
      <c r="F20" t="s">
        <v>1965</v>
      </c>
      <c r="G20" t="s">
        <v>2058</v>
      </c>
      <c r="H20" s="231">
        <v>165000</v>
      </c>
      <c r="I20" s="232">
        <v>42834</v>
      </c>
      <c r="J20" t="s">
        <v>1214</v>
      </c>
      <c r="K20" t="s">
        <v>2059</v>
      </c>
      <c r="L20" t="s">
        <v>2060</v>
      </c>
      <c r="M20" s="230"/>
      <c r="N20" t="s">
        <v>2061</v>
      </c>
      <c r="O20" s="230"/>
      <c r="P20" t="s">
        <v>2062</v>
      </c>
      <c r="Q20" s="230"/>
      <c r="R20" t="s">
        <v>2063</v>
      </c>
      <c r="S20" t="s">
        <v>1220</v>
      </c>
      <c r="T20" t="s">
        <v>44</v>
      </c>
      <c r="U20" s="232">
        <v>43010</v>
      </c>
      <c r="V20" s="192">
        <v>29760</v>
      </c>
      <c r="W20" s="190">
        <v>496</v>
      </c>
      <c r="X20" s="192">
        <v>10.4</v>
      </c>
      <c r="Y20" s="190">
        <v>1.03</v>
      </c>
      <c r="Z20" s="192">
        <v>435.33</v>
      </c>
      <c r="AA20" s="193">
        <v>581.58000000000004</v>
      </c>
      <c r="AB20" s="190">
        <v>5.8120000000000003</v>
      </c>
      <c r="AC20" s="194">
        <v>87.900999999999996</v>
      </c>
      <c r="AD20" s="192">
        <v>1.4</v>
      </c>
      <c r="AE20" s="190">
        <v>1.2310000000000001</v>
      </c>
      <c r="AF20" s="194">
        <v>86.67</v>
      </c>
    </row>
    <row r="21" spans="1:32" ht="15" customHeight="1" x14ac:dyDescent="0.3">
      <c r="A21" s="230"/>
      <c r="B21" s="230"/>
      <c r="C21" s="230"/>
      <c r="D21" s="230"/>
      <c r="E21" s="230"/>
      <c r="F21" s="230"/>
      <c r="G21" s="230"/>
      <c r="H21" s="231"/>
      <c r="I21" s="232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2"/>
      <c r="V21" s="233"/>
      <c r="W21" s="234"/>
      <c r="X21" s="233"/>
      <c r="Y21" s="234"/>
      <c r="Z21" s="233"/>
      <c r="AA21" s="235"/>
      <c r="AB21" s="234"/>
      <c r="AC21" s="194"/>
      <c r="AD21" s="233"/>
      <c r="AE21" s="234"/>
      <c r="AF21" s="194"/>
    </row>
    <row r="22" spans="1:32" x14ac:dyDescent="0.3">
      <c r="A22" s="230" t="s">
        <v>1286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</row>
    <row r="23" spans="1:32" x14ac:dyDescent="0.3">
      <c r="A23" s="230"/>
      <c r="B23" s="230"/>
      <c r="C23" s="230" t="s">
        <v>2064</v>
      </c>
      <c r="D23" s="230" t="s">
        <v>681</v>
      </c>
      <c r="E23" s="230" t="s">
        <v>1970</v>
      </c>
      <c r="F23" s="230" t="s">
        <v>1971</v>
      </c>
      <c r="G23" s="230" t="s">
        <v>2065</v>
      </c>
      <c r="H23" s="230">
        <v>145000</v>
      </c>
      <c r="I23" s="232">
        <v>42837</v>
      </c>
      <c r="J23" s="230" t="s">
        <v>1407</v>
      </c>
      <c r="K23" s="230" t="s">
        <v>2066</v>
      </c>
      <c r="L23" s="230" t="s">
        <v>2067</v>
      </c>
      <c r="M23" s="230"/>
      <c r="N23" s="230" t="s">
        <v>2068</v>
      </c>
      <c r="O23" s="230" t="s">
        <v>2069</v>
      </c>
      <c r="P23" s="230" t="s">
        <v>2070</v>
      </c>
      <c r="Q23" s="230" t="s">
        <v>2071</v>
      </c>
      <c r="R23" s="230" t="s">
        <v>2072</v>
      </c>
      <c r="S23" s="230" t="s">
        <v>2073</v>
      </c>
      <c r="T23" s="230" t="s">
        <v>2074</v>
      </c>
      <c r="U23" s="232">
        <v>43005</v>
      </c>
      <c r="V23" s="233">
        <v>31660</v>
      </c>
      <c r="W23" s="234">
        <v>527.66700000000003</v>
      </c>
      <c r="X23" s="233">
        <v>12.3</v>
      </c>
      <c r="Y23" s="234">
        <v>1.008</v>
      </c>
      <c r="Z23" s="233">
        <v>326</v>
      </c>
      <c r="AA23" s="235">
        <v>705</v>
      </c>
      <c r="AB23" s="234">
        <v>5.2759999999999998</v>
      </c>
      <c r="AC23" s="194">
        <v>100.813</v>
      </c>
      <c r="AD23" s="233">
        <v>0.3</v>
      </c>
      <c r="AE23" s="234">
        <v>0.30199999999999999</v>
      </c>
      <c r="AF23" s="194">
        <v>100.511</v>
      </c>
    </row>
    <row r="24" spans="1:32" x14ac:dyDescent="0.3">
      <c r="A24" s="230"/>
      <c r="B24" s="230"/>
      <c r="C24" s="230" t="s">
        <v>409</v>
      </c>
      <c r="D24" s="230" t="s">
        <v>41</v>
      </c>
      <c r="E24" s="230" t="s">
        <v>1970</v>
      </c>
      <c r="F24" s="230" t="s">
        <v>1971</v>
      </c>
      <c r="G24" s="230" t="s">
        <v>2075</v>
      </c>
      <c r="H24" s="230">
        <v>140000</v>
      </c>
      <c r="I24" s="232">
        <v>42835</v>
      </c>
      <c r="J24" s="230" t="s">
        <v>1214</v>
      </c>
      <c r="K24" s="230" t="s">
        <v>1457</v>
      </c>
      <c r="L24" s="230" t="s">
        <v>2076</v>
      </c>
      <c r="M24" s="230"/>
      <c r="N24" s="230"/>
      <c r="O24" s="230" t="s">
        <v>1738</v>
      </c>
      <c r="P24" s="230" t="s">
        <v>69</v>
      </c>
      <c r="Q24" s="230" t="s">
        <v>2077</v>
      </c>
      <c r="R24" s="230" t="s">
        <v>2078</v>
      </c>
      <c r="S24" s="230" t="s">
        <v>1269</v>
      </c>
      <c r="T24" s="230" t="s">
        <v>32</v>
      </c>
      <c r="U24" s="232">
        <v>43007</v>
      </c>
      <c r="V24" s="233">
        <v>28940</v>
      </c>
      <c r="W24" s="234">
        <v>482.33300000000003</v>
      </c>
      <c r="X24" s="233">
        <v>11</v>
      </c>
      <c r="Y24" s="234">
        <v>1.0229999999999999</v>
      </c>
      <c r="Z24" s="233">
        <v>800</v>
      </c>
      <c r="AA24" s="235">
        <v>306</v>
      </c>
      <c r="AB24" s="234">
        <v>5.62</v>
      </c>
      <c r="AC24" s="194">
        <v>87.798000000000002</v>
      </c>
      <c r="AD24" s="233">
        <v>0.8</v>
      </c>
      <c r="AE24" s="234">
        <v>0.70199999999999996</v>
      </c>
      <c r="AF24" s="194">
        <v>87.096000000000004</v>
      </c>
    </row>
    <row r="25" spans="1:32" x14ac:dyDescent="0.3">
      <c r="A25" s="230"/>
      <c r="B25" s="230"/>
      <c r="C25" s="230" t="s">
        <v>2079</v>
      </c>
      <c r="D25" s="230" t="s">
        <v>41</v>
      </c>
      <c r="E25" s="230" t="s">
        <v>2080</v>
      </c>
      <c r="F25" s="230" t="s">
        <v>1971</v>
      </c>
      <c r="G25" s="230" t="s">
        <v>2081</v>
      </c>
      <c r="H25" s="230">
        <v>150000</v>
      </c>
      <c r="I25" s="232">
        <v>42839</v>
      </c>
      <c r="J25" s="230" t="s">
        <v>1214</v>
      </c>
      <c r="K25" s="230" t="s">
        <v>1457</v>
      </c>
      <c r="L25" s="230" t="s">
        <v>2076</v>
      </c>
      <c r="M25" s="230"/>
      <c r="N25" s="230" t="s">
        <v>1738</v>
      </c>
      <c r="O25" s="230"/>
      <c r="P25" s="230" t="s">
        <v>2082</v>
      </c>
      <c r="Q25" s="230" t="s">
        <v>2083</v>
      </c>
      <c r="R25" s="230" t="s">
        <v>2084</v>
      </c>
      <c r="S25" s="230" t="s">
        <v>1269</v>
      </c>
      <c r="T25" s="230" t="s">
        <v>32</v>
      </c>
      <c r="U25" s="232">
        <v>43003</v>
      </c>
      <c r="V25" s="233">
        <v>26640</v>
      </c>
      <c r="W25" s="234">
        <v>444</v>
      </c>
      <c r="X25" s="233">
        <v>11.7</v>
      </c>
      <c r="Y25" s="234">
        <v>1.0149999999999999</v>
      </c>
      <c r="Z25" s="233">
        <v>429</v>
      </c>
      <c r="AA25" s="235">
        <v>555</v>
      </c>
      <c r="AB25" s="234">
        <v>5.4660000000000002</v>
      </c>
      <c r="AC25" s="194">
        <v>82.447999999999993</v>
      </c>
      <c r="AD25" s="233">
        <v>0.8</v>
      </c>
      <c r="AE25" s="234">
        <v>0.66</v>
      </c>
      <c r="AF25" s="194">
        <v>81.787999999999997</v>
      </c>
    </row>
    <row r="26" spans="1:32" x14ac:dyDescent="0.3">
      <c r="A26" s="230"/>
      <c r="B26" s="230"/>
      <c r="C26" s="230" t="s">
        <v>2085</v>
      </c>
      <c r="D26" s="230" t="s">
        <v>41</v>
      </c>
      <c r="E26" s="230" t="s">
        <v>1970</v>
      </c>
      <c r="F26" s="230" t="s">
        <v>1971</v>
      </c>
      <c r="G26" s="230" t="s">
        <v>1803</v>
      </c>
      <c r="H26" s="230">
        <v>150000</v>
      </c>
      <c r="I26" s="232">
        <v>42837</v>
      </c>
      <c r="J26" s="230" t="s">
        <v>1214</v>
      </c>
      <c r="K26" s="230" t="s">
        <v>1457</v>
      </c>
      <c r="L26" s="230" t="s">
        <v>2076</v>
      </c>
      <c r="M26" s="230"/>
      <c r="N26" s="230"/>
      <c r="O26" s="230" t="s">
        <v>1738</v>
      </c>
      <c r="P26" s="230" t="s">
        <v>69</v>
      </c>
      <c r="Q26" s="230" t="s">
        <v>2086</v>
      </c>
      <c r="R26" s="230" t="s">
        <v>2087</v>
      </c>
      <c r="S26" s="230" t="s">
        <v>2088</v>
      </c>
      <c r="T26" s="241" t="s">
        <v>32</v>
      </c>
      <c r="U26" s="232">
        <v>43003</v>
      </c>
      <c r="V26" s="233">
        <v>28960</v>
      </c>
      <c r="W26" s="234">
        <v>482.66699999999997</v>
      </c>
      <c r="X26" s="233">
        <v>13.1</v>
      </c>
      <c r="Y26" s="234">
        <v>0.999</v>
      </c>
      <c r="Z26" s="233">
        <v>735</v>
      </c>
      <c r="AA26" s="235">
        <v>300</v>
      </c>
      <c r="AB26" s="234">
        <v>5.0620000000000003</v>
      </c>
      <c r="AC26" s="194">
        <v>95.256</v>
      </c>
      <c r="AD26" s="233">
        <v>1</v>
      </c>
      <c r="AE26" s="234">
        <v>0.95299999999999996</v>
      </c>
      <c r="AF26" s="194">
        <v>94.302999999999997</v>
      </c>
    </row>
    <row r="27" spans="1:32" x14ac:dyDescent="0.3">
      <c r="A27" s="230"/>
      <c r="B27" s="230"/>
      <c r="C27" t="s">
        <v>972</v>
      </c>
      <c r="D27" t="s">
        <v>41</v>
      </c>
      <c r="E27" t="s">
        <v>2089</v>
      </c>
      <c r="F27" t="s">
        <v>1965</v>
      </c>
      <c r="G27" t="s">
        <v>2075</v>
      </c>
      <c r="H27">
        <v>150000</v>
      </c>
      <c r="I27" s="232">
        <v>42849</v>
      </c>
      <c r="J27" t="s">
        <v>1214</v>
      </c>
      <c r="K27" t="s">
        <v>1457</v>
      </c>
      <c r="L27" t="s">
        <v>2090</v>
      </c>
      <c r="M27" s="230"/>
      <c r="N27" s="230"/>
      <c r="O27" t="s">
        <v>64</v>
      </c>
      <c r="P27" t="s">
        <v>2091</v>
      </c>
      <c r="Q27" t="s">
        <v>2092</v>
      </c>
      <c r="R27" t="s">
        <v>2093</v>
      </c>
      <c r="S27" t="s">
        <v>1269</v>
      </c>
      <c r="T27" s="224" t="s">
        <v>2094</v>
      </c>
      <c r="U27" s="232">
        <v>43004</v>
      </c>
      <c r="V27" s="233">
        <v>30100</v>
      </c>
      <c r="W27" s="234">
        <v>501.66699999999997</v>
      </c>
      <c r="X27" s="233">
        <v>12.9</v>
      </c>
      <c r="Y27" s="234">
        <v>1.0009999999999999</v>
      </c>
      <c r="Z27" s="233">
        <v>500</v>
      </c>
      <c r="AA27" s="235">
        <v>495</v>
      </c>
      <c r="AB27" s="234">
        <v>5.6820000000000004</v>
      </c>
      <c r="AC27" s="194">
        <v>88.379000000000005</v>
      </c>
      <c r="AD27" s="233">
        <v>0.5</v>
      </c>
      <c r="AE27" s="234">
        <v>0.442</v>
      </c>
      <c r="AF27" s="194">
        <v>87.936999999999998</v>
      </c>
    </row>
    <row r="28" spans="1:32" x14ac:dyDescent="0.3">
      <c r="A28" s="230"/>
      <c r="B28" s="230"/>
      <c r="C28" t="s">
        <v>2095</v>
      </c>
      <c r="D28" t="s">
        <v>41</v>
      </c>
      <c r="E28" t="s">
        <v>2089</v>
      </c>
      <c r="F28" t="s">
        <v>1965</v>
      </c>
      <c r="G28" t="s">
        <v>2075</v>
      </c>
      <c r="H28">
        <v>150000</v>
      </c>
      <c r="I28" s="232">
        <v>42834</v>
      </c>
      <c r="J28" t="s">
        <v>1214</v>
      </c>
      <c r="K28" t="s">
        <v>1457</v>
      </c>
      <c r="L28" t="s">
        <v>2096</v>
      </c>
      <c r="M28" s="230"/>
      <c r="N28" s="230"/>
      <c r="O28" t="s">
        <v>64</v>
      </c>
      <c r="P28" t="s">
        <v>2091</v>
      </c>
      <c r="Q28" t="s">
        <v>2092</v>
      </c>
      <c r="R28" t="s">
        <v>2093</v>
      </c>
      <c r="S28" t="s">
        <v>1269</v>
      </c>
      <c r="T28" s="224" t="s">
        <v>2094</v>
      </c>
      <c r="U28" s="232">
        <v>42993</v>
      </c>
      <c r="V28" s="233">
        <v>31360</v>
      </c>
      <c r="W28" s="234">
        <v>522.66700000000003</v>
      </c>
      <c r="X28" s="233">
        <v>14</v>
      </c>
      <c r="Y28" s="234">
        <v>0.98899999999999999</v>
      </c>
      <c r="Z28" s="233">
        <v>501</v>
      </c>
      <c r="AA28" s="235">
        <v>459</v>
      </c>
      <c r="AB28" s="234">
        <v>5.2789999999999999</v>
      </c>
      <c r="AC28" s="194">
        <v>97.92</v>
      </c>
      <c r="AD28" s="233">
        <v>0.6</v>
      </c>
      <c r="AE28" s="234">
        <v>0.58799999999999997</v>
      </c>
      <c r="AF28" s="194">
        <v>97.331999999999994</v>
      </c>
    </row>
    <row r="29" spans="1:32" x14ac:dyDescent="0.3">
      <c r="A29" s="230"/>
      <c r="B29" s="230"/>
      <c r="C29" t="s">
        <v>2097</v>
      </c>
      <c r="D29" t="s">
        <v>41</v>
      </c>
      <c r="E29" t="s">
        <v>2098</v>
      </c>
      <c r="F29" t="s">
        <v>1965</v>
      </c>
      <c r="G29" t="s">
        <v>2075</v>
      </c>
      <c r="H29">
        <v>150000</v>
      </c>
      <c r="I29" s="232">
        <v>42837</v>
      </c>
      <c r="J29" t="s">
        <v>1214</v>
      </c>
      <c r="K29" t="s">
        <v>1457</v>
      </c>
      <c r="L29" t="s">
        <v>2090</v>
      </c>
      <c r="M29" s="230"/>
      <c r="N29" s="230"/>
      <c r="O29" t="s">
        <v>64</v>
      </c>
      <c r="P29" t="s">
        <v>2099</v>
      </c>
      <c r="Q29" t="s">
        <v>2092</v>
      </c>
      <c r="R29" t="s">
        <v>2093</v>
      </c>
      <c r="S29" t="s">
        <v>1269</v>
      </c>
      <c r="T29" s="224" t="s">
        <v>2094</v>
      </c>
      <c r="U29" s="232">
        <v>43361</v>
      </c>
      <c r="V29" s="233">
        <v>29200</v>
      </c>
      <c r="W29" s="234">
        <v>486.66699999999997</v>
      </c>
      <c r="X29" s="233">
        <v>14.4</v>
      </c>
      <c r="Y29" s="234">
        <v>0.98399999999999999</v>
      </c>
      <c r="Z29" s="233">
        <v>508</v>
      </c>
      <c r="AA29" s="235">
        <v>471</v>
      </c>
      <c r="AB29" s="234">
        <v>5.4930000000000003</v>
      </c>
      <c r="AC29" s="194">
        <v>87.18</v>
      </c>
      <c r="AD29" s="233">
        <v>0.4</v>
      </c>
      <c r="AE29" s="234">
        <v>0.34899999999999998</v>
      </c>
      <c r="AF29" s="194">
        <v>86.831000000000003</v>
      </c>
    </row>
    <row r="30" spans="1:32" x14ac:dyDescent="0.3">
      <c r="A30" s="230"/>
      <c r="B30" s="230"/>
      <c r="C30" t="s">
        <v>201</v>
      </c>
      <c r="D30" t="s">
        <v>34</v>
      </c>
      <c r="E30" t="s">
        <v>2100</v>
      </c>
      <c r="F30" t="s">
        <v>1971</v>
      </c>
      <c r="G30" t="s">
        <v>2101</v>
      </c>
      <c r="H30">
        <v>140000</v>
      </c>
      <c r="I30" s="232">
        <v>42838</v>
      </c>
      <c r="J30" t="s">
        <v>2102</v>
      </c>
      <c r="K30" t="s">
        <v>1504</v>
      </c>
      <c r="L30" t="s">
        <v>1496</v>
      </c>
      <c r="M30" t="s">
        <v>2103</v>
      </c>
      <c r="O30" t="s">
        <v>2104</v>
      </c>
      <c r="P30" t="s">
        <v>2105</v>
      </c>
      <c r="Q30" t="s">
        <v>2106</v>
      </c>
      <c r="R30" t="s">
        <v>2107</v>
      </c>
      <c r="S30" t="s">
        <v>2108</v>
      </c>
      <c r="T30" s="224" t="s">
        <v>44</v>
      </c>
      <c r="U30" s="232">
        <v>43013</v>
      </c>
      <c r="V30" s="233">
        <v>29800</v>
      </c>
      <c r="W30" s="234">
        <v>496.66699999999997</v>
      </c>
      <c r="X30" s="233">
        <v>12.5</v>
      </c>
      <c r="Y30" s="234">
        <v>1.006</v>
      </c>
      <c r="Z30" s="233">
        <v>995</v>
      </c>
      <c r="AA30" s="235">
        <v>220</v>
      </c>
      <c r="AB30" s="234">
        <v>5.0250000000000004</v>
      </c>
      <c r="AC30" s="194">
        <v>99.432000000000002</v>
      </c>
      <c r="AD30" s="233">
        <v>0.2</v>
      </c>
      <c r="AE30" s="234">
        <v>0.19900000000000001</v>
      </c>
      <c r="AF30" s="194">
        <v>99.233000000000004</v>
      </c>
    </row>
    <row r="31" spans="1:32" x14ac:dyDescent="0.3">
      <c r="A31" s="230"/>
      <c r="B31" s="230"/>
      <c r="C31" t="s">
        <v>2109</v>
      </c>
      <c r="D31" t="s">
        <v>34</v>
      </c>
      <c r="E31" t="s">
        <v>2110</v>
      </c>
      <c r="F31" t="s">
        <v>1971</v>
      </c>
      <c r="G31" t="s">
        <v>2101</v>
      </c>
      <c r="H31">
        <v>140000</v>
      </c>
      <c r="I31" s="232">
        <v>42835</v>
      </c>
      <c r="J31" t="s">
        <v>1810</v>
      </c>
      <c r="K31" t="s">
        <v>1504</v>
      </c>
      <c r="L31" t="s">
        <v>1496</v>
      </c>
      <c r="M31" t="s">
        <v>2103</v>
      </c>
      <c r="N31" s="230"/>
      <c r="O31" t="s">
        <v>2111</v>
      </c>
      <c r="P31" t="s">
        <v>2112</v>
      </c>
      <c r="Q31" t="s">
        <v>2113</v>
      </c>
      <c r="R31" t="s">
        <v>2114</v>
      </c>
      <c r="S31" t="s">
        <v>2108</v>
      </c>
      <c r="T31" s="224" t="s">
        <v>44</v>
      </c>
      <c r="U31" s="232">
        <v>43006</v>
      </c>
      <c r="V31" s="192">
        <v>31480</v>
      </c>
      <c r="W31" s="190">
        <v>524.66700000000003</v>
      </c>
      <c r="X31" s="191">
        <v>10.5</v>
      </c>
      <c r="Y31" s="190">
        <v>1.0289999999999999</v>
      </c>
      <c r="Z31" s="192">
        <v>251</v>
      </c>
      <c r="AA31" s="193">
        <v>871</v>
      </c>
      <c r="AB31" s="190">
        <v>5.0190000000000001</v>
      </c>
      <c r="AC31" s="194">
        <v>107.568</v>
      </c>
      <c r="AD31" s="191">
        <v>4.0000000000000001E-3</v>
      </c>
      <c r="AE31" s="190">
        <v>4.0000000000000001E-3</v>
      </c>
      <c r="AF31" s="194">
        <v>107.568</v>
      </c>
    </row>
    <row r="32" spans="1:32" x14ac:dyDescent="0.3">
      <c r="A32" s="230"/>
      <c r="B32" s="230"/>
      <c r="C32" t="s">
        <v>281</v>
      </c>
      <c r="D32" t="s">
        <v>34</v>
      </c>
      <c r="E32" t="s">
        <v>2100</v>
      </c>
      <c r="F32" t="s">
        <v>1971</v>
      </c>
      <c r="G32" t="s">
        <v>2115</v>
      </c>
      <c r="H32">
        <v>140000</v>
      </c>
      <c r="I32" s="232">
        <v>42837</v>
      </c>
      <c r="J32" t="s">
        <v>2116</v>
      </c>
      <c r="K32" t="s">
        <v>1504</v>
      </c>
      <c r="L32" t="s">
        <v>1496</v>
      </c>
      <c r="M32" t="s">
        <v>2103</v>
      </c>
      <c r="N32" s="230"/>
      <c r="O32" t="s">
        <v>2117</v>
      </c>
      <c r="P32" t="s">
        <v>2105</v>
      </c>
      <c r="Q32" t="s">
        <v>2118</v>
      </c>
      <c r="R32" t="s">
        <v>2107</v>
      </c>
      <c r="T32" s="224" t="s">
        <v>44</v>
      </c>
      <c r="U32" s="232">
        <v>43020</v>
      </c>
      <c r="V32" s="192">
        <v>33320</v>
      </c>
      <c r="W32" s="190">
        <v>555.33299999999997</v>
      </c>
      <c r="X32" s="192">
        <v>13.1</v>
      </c>
      <c r="Y32" s="190">
        <v>0.999</v>
      </c>
      <c r="Z32" s="192">
        <v>1266</v>
      </c>
      <c r="AA32" s="193">
        <v>175</v>
      </c>
      <c r="AB32" s="190">
        <v>5.0860000000000003</v>
      </c>
      <c r="AC32" s="194">
        <v>109.07899999999999</v>
      </c>
      <c r="AD32" s="192">
        <v>0.16</v>
      </c>
      <c r="AE32" s="190">
        <v>0.17499999999999999</v>
      </c>
      <c r="AF32" s="194">
        <v>108.904</v>
      </c>
    </row>
    <row r="33" spans="1:32" x14ac:dyDescent="0.3">
      <c r="A33" s="230"/>
      <c r="B33" s="230"/>
      <c r="C33" t="s">
        <v>2119</v>
      </c>
      <c r="D33" t="s">
        <v>681</v>
      </c>
      <c r="E33" t="s">
        <v>2120</v>
      </c>
      <c r="F33" t="s">
        <v>398</v>
      </c>
      <c r="G33" t="s">
        <v>1809</v>
      </c>
      <c r="H33">
        <v>140000</v>
      </c>
      <c r="I33" s="232">
        <v>42830</v>
      </c>
      <c r="J33" t="s">
        <v>1214</v>
      </c>
      <c r="K33" t="s">
        <v>2121</v>
      </c>
      <c r="L33" t="s">
        <v>2122</v>
      </c>
      <c r="M33" s="230"/>
      <c r="N33" t="s">
        <v>2123</v>
      </c>
      <c r="O33" t="s">
        <v>2124</v>
      </c>
      <c r="P33" t="s">
        <v>2125</v>
      </c>
      <c r="Q33" s="230"/>
      <c r="R33" t="s">
        <v>2126</v>
      </c>
      <c r="S33" t="s">
        <v>1289</v>
      </c>
      <c r="T33" s="224" t="s">
        <v>32</v>
      </c>
      <c r="U33" s="209">
        <v>42989</v>
      </c>
      <c r="V33" s="192">
        <v>23200</v>
      </c>
      <c r="W33" s="190">
        <v>386.66699999999997</v>
      </c>
      <c r="X33" s="192">
        <v>13.5</v>
      </c>
      <c r="Y33" s="190">
        <v>0.99399999999999999</v>
      </c>
      <c r="Z33" s="192">
        <v>500</v>
      </c>
      <c r="AA33" s="193">
        <v>445</v>
      </c>
      <c r="AB33" s="190">
        <v>5.1079999999999997</v>
      </c>
      <c r="AC33" s="194">
        <v>75.244</v>
      </c>
      <c r="AD33" s="192">
        <v>0.5</v>
      </c>
      <c r="AE33" s="190">
        <v>0.376</v>
      </c>
      <c r="AF33" s="194">
        <v>74.867999999999995</v>
      </c>
    </row>
    <row r="34" spans="1:32" x14ac:dyDescent="0.3">
      <c r="A34" s="230"/>
      <c r="B34" s="230"/>
      <c r="C34" t="s">
        <v>1796</v>
      </c>
      <c r="D34" t="s">
        <v>681</v>
      </c>
      <c r="E34" t="s">
        <v>2100</v>
      </c>
      <c r="F34" t="s">
        <v>1971</v>
      </c>
      <c r="G34" t="s">
        <v>1877</v>
      </c>
      <c r="H34">
        <v>140000</v>
      </c>
      <c r="I34" s="232">
        <v>42846</v>
      </c>
      <c r="J34" t="s">
        <v>1214</v>
      </c>
      <c r="K34" t="s">
        <v>2121</v>
      </c>
      <c r="L34" t="s">
        <v>2127</v>
      </c>
      <c r="M34" s="230"/>
      <c r="N34" s="242" t="s">
        <v>2128</v>
      </c>
      <c r="O34" t="s">
        <v>2129</v>
      </c>
      <c r="P34" t="s">
        <v>2130</v>
      </c>
      <c r="Q34" s="230"/>
      <c r="R34" t="s">
        <v>2131</v>
      </c>
      <c r="S34" t="s">
        <v>1382</v>
      </c>
      <c r="T34" s="224" t="s">
        <v>32</v>
      </c>
      <c r="U34" s="210">
        <v>43013</v>
      </c>
      <c r="V34" s="192">
        <v>28320</v>
      </c>
      <c r="W34" s="190">
        <v>472</v>
      </c>
      <c r="X34" s="192">
        <v>13.1</v>
      </c>
      <c r="Y34" s="190">
        <v>0.999</v>
      </c>
      <c r="Z34" s="192">
        <v>978</v>
      </c>
      <c r="AA34" s="193">
        <v>240</v>
      </c>
      <c r="AB34" s="190">
        <v>5.3879999999999999</v>
      </c>
      <c r="AC34" s="194">
        <v>87.513999999999996</v>
      </c>
      <c r="AD34" s="192">
        <v>0.5</v>
      </c>
      <c r="AE34" s="190">
        <v>0.438</v>
      </c>
      <c r="AF34" s="194">
        <v>87.075999999999993</v>
      </c>
    </row>
    <row r="35" spans="1:32" x14ac:dyDescent="0.3">
      <c r="A35" s="230"/>
      <c r="B35" s="230"/>
      <c r="C35" s="230"/>
      <c r="D35" s="230"/>
      <c r="E35" s="230"/>
      <c r="F35" s="230"/>
      <c r="G35" s="230"/>
      <c r="H35" s="230"/>
      <c r="I35" s="232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41"/>
      <c r="U35" s="197"/>
      <c r="V35" s="197"/>
      <c r="W35" s="201"/>
      <c r="X35" s="197"/>
      <c r="Y35" s="201"/>
      <c r="Z35" s="197"/>
      <c r="AA35" s="202"/>
      <c r="AB35" s="201"/>
      <c r="AC35" s="203"/>
      <c r="AD35" s="197"/>
      <c r="AE35" s="201"/>
      <c r="AF35" s="203"/>
    </row>
    <row r="36" spans="1:32" x14ac:dyDescent="0.3">
      <c r="A36" s="230" t="s">
        <v>1815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</row>
    <row r="37" spans="1:32" x14ac:dyDescent="0.3">
      <c r="A37" s="230"/>
      <c r="B37" s="230"/>
      <c r="C37" s="230" t="s">
        <v>283</v>
      </c>
      <c r="D37" s="230" t="s">
        <v>291</v>
      </c>
      <c r="E37" s="230" t="s">
        <v>2089</v>
      </c>
      <c r="F37" s="230" t="s">
        <v>1965</v>
      </c>
      <c r="G37" s="230" t="s">
        <v>2132</v>
      </c>
      <c r="H37" s="230">
        <v>150000</v>
      </c>
      <c r="I37" s="232">
        <v>42830</v>
      </c>
      <c r="J37" s="230" t="s">
        <v>1870</v>
      </c>
      <c r="K37" s="230" t="s">
        <v>2133</v>
      </c>
      <c r="L37" s="230" t="s">
        <v>2134</v>
      </c>
      <c r="M37" s="230" t="s">
        <v>2135</v>
      </c>
      <c r="N37" s="230"/>
      <c r="O37" s="230" t="s">
        <v>2136</v>
      </c>
      <c r="P37" s="230" t="s">
        <v>2137</v>
      </c>
      <c r="Q37" s="230"/>
      <c r="R37" s="230" t="s">
        <v>2138</v>
      </c>
      <c r="S37" s="230" t="s">
        <v>1963</v>
      </c>
      <c r="T37" s="230" t="s">
        <v>32</v>
      </c>
      <c r="U37" s="232">
        <v>42996</v>
      </c>
      <c r="V37" s="233">
        <v>35420</v>
      </c>
      <c r="W37" s="234">
        <v>590.33299999999997</v>
      </c>
      <c r="X37" s="233">
        <v>14.5</v>
      </c>
      <c r="Y37" s="234">
        <v>0.98299999999999998</v>
      </c>
      <c r="Z37" s="233">
        <v>272.5</v>
      </c>
      <c r="AA37" s="235">
        <v>928</v>
      </c>
      <c r="AB37" s="234">
        <v>5.8049999999999997</v>
      </c>
      <c r="AC37" s="194">
        <v>99.965000000000003</v>
      </c>
      <c r="AD37" s="233">
        <v>0.8</v>
      </c>
      <c r="AE37" s="234">
        <v>0.8</v>
      </c>
      <c r="AF37" s="194">
        <v>99.165000000000006</v>
      </c>
    </row>
    <row r="38" spans="1:32" x14ac:dyDescent="0.3">
      <c r="A38" s="230"/>
      <c r="B38" s="230"/>
      <c r="C38" s="230" t="s">
        <v>566</v>
      </c>
      <c r="D38" s="230" t="s">
        <v>784</v>
      </c>
      <c r="E38" s="230" t="s">
        <v>2139</v>
      </c>
      <c r="F38" s="230" t="s">
        <v>1965</v>
      </c>
      <c r="G38" s="230" t="s">
        <v>2140</v>
      </c>
      <c r="H38" s="230">
        <v>140000</v>
      </c>
      <c r="I38" s="232">
        <v>42830</v>
      </c>
      <c r="J38" s="243" t="s">
        <v>2141</v>
      </c>
      <c r="K38" s="230" t="s">
        <v>2142</v>
      </c>
      <c r="L38" s="230" t="s">
        <v>2143</v>
      </c>
      <c r="M38" s="230" t="s">
        <v>2144</v>
      </c>
      <c r="N38" s="230"/>
      <c r="O38" s="230" t="s">
        <v>2145</v>
      </c>
      <c r="P38" s="230" t="s">
        <v>2146</v>
      </c>
      <c r="Q38" s="230"/>
      <c r="R38" s="230" t="s">
        <v>2147</v>
      </c>
      <c r="S38" s="230" t="s">
        <v>1250</v>
      </c>
      <c r="T38" s="230" t="s">
        <v>33</v>
      </c>
      <c r="U38" s="232">
        <v>42996</v>
      </c>
      <c r="V38" s="233">
        <v>33880</v>
      </c>
      <c r="W38" s="234">
        <v>564.66700000000003</v>
      </c>
      <c r="X38" s="233">
        <v>13.2</v>
      </c>
      <c r="Y38" s="234">
        <v>0.998</v>
      </c>
      <c r="Z38" s="233">
        <v>495</v>
      </c>
      <c r="AA38" s="235">
        <v>480</v>
      </c>
      <c r="AB38" s="234">
        <v>5.4550000000000001</v>
      </c>
      <c r="AC38" s="194">
        <v>103.307</v>
      </c>
      <c r="AD38" s="233">
        <v>0.4</v>
      </c>
      <c r="AE38" s="234">
        <v>0.41299999999999998</v>
      </c>
      <c r="AF38" s="194">
        <v>102.89400000000001</v>
      </c>
    </row>
    <row r="39" spans="1:32" x14ac:dyDescent="0.3">
      <c r="A39" s="230"/>
      <c r="B39" s="230"/>
      <c r="C39" s="230" t="s">
        <v>2148</v>
      </c>
      <c r="D39" s="230" t="s">
        <v>291</v>
      </c>
      <c r="E39" s="230" t="s">
        <v>1970</v>
      </c>
      <c r="F39" s="230" t="s">
        <v>1971</v>
      </c>
      <c r="G39" s="230" t="s">
        <v>1708</v>
      </c>
      <c r="H39" s="230">
        <v>150000</v>
      </c>
      <c r="I39" s="232">
        <v>42834</v>
      </c>
      <c r="J39" s="243" t="s">
        <v>2149</v>
      </c>
      <c r="K39" s="230" t="s">
        <v>2150</v>
      </c>
      <c r="L39" s="230" t="s">
        <v>2151</v>
      </c>
      <c r="M39" s="230" t="s">
        <v>2152</v>
      </c>
      <c r="N39" s="230"/>
      <c r="O39" s="230" t="s">
        <v>2153</v>
      </c>
      <c r="P39" s="230" t="s">
        <v>189</v>
      </c>
      <c r="Q39" s="230" t="s">
        <v>2154</v>
      </c>
      <c r="R39" s="230" t="s">
        <v>2155</v>
      </c>
      <c r="S39" s="230" t="s">
        <v>1250</v>
      </c>
      <c r="T39" s="244" t="s">
        <v>32</v>
      </c>
      <c r="U39" s="232">
        <v>42994</v>
      </c>
      <c r="V39" s="233">
        <v>33640</v>
      </c>
      <c r="W39" s="234">
        <v>560.66700000000003</v>
      </c>
      <c r="X39" s="233">
        <v>14.3</v>
      </c>
      <c r="Y39" s="234">
        <v>0.98499999999999999</v>
      </c>
      <c r="Z39" s="233">
        <v>510</v>
      </c>
      <c r="AA39" s="235">
        <v>450</v>
      </c>
      <c r="AB39" s="234">
        <v>5.2690000000000001</v>
      </c>
      <c r="AC39" s="194">
        <v>104.812</v>
      </c>
      <c r="AD39" s="233">
        <v>0.8</v>
      </c>
      <c r="AE39" s="234">
        <v>0.83799999999999997</v>
      </c>
      <c r="AF39" s="194">
        <v>103.974</v>
      </c>
    </row>
    <row r="40" spans="1:32" x14ac:dyDescent="0.3">
      <c r="A40" s="230"/>
      <c r="B40" s="230"/>
      <c r="C40" s="230" t="s">
        <v>1001</v>
      </c>
      <c r="D40" s="230" t="s">
        <v>291</v>
      </c>
      <c r="E40" s="230" t="s">
        <v>2089</v>
      </c>
      <c r="F40" s="230" t="s">
        <v>1965</v>
      </c>
      <c r="G40" s="230" t="s">
        <v>2156</v>
      </c>
      <c r="H40" s="230">
        <v>136000</v>
      </c>
      <c r="I40" s="232">
        <v>42833</v>
      </c>
      <c r="J40" s="230" t="s">
        <v>1214</v>
      </c>
      <c r="K40" s="230" t="s">
        <v>2157</v>
      </c>
      <c r="L40" s="230" t="s">
        <v>2158</v>
      </c>
      <c r="M40" s="230"/>
      <c r="N40" s="230"/>
      <c r="O40" s="230" t="s">
        <v>2159</v>
      </c>
      <c r="P40" s="230" t="s">
        <v>2160</v>
      </c>
      <c r="Q40" s="230" t="s">
        <v>2161</v>
      </c>
      <c r="R40" s="230" t="s">
        <v>2162</v>
      </c>
      <c r="S40" s="230" t="s">
        <v>2163</v>
      </c>
      <c r="T40" s="230" t="s">
        <v>32</v>
      </c>
      <c r="U40" s="232">
        <v>42992</v>
      </c>
      <c r="V40" s="233">
        <v>32680</v>
      </c>
      <c r="W40" s="234">
        <v>544.66700000000003</v>
      </c>
      <c r="X40" s="233">
        <v>17.600000000000001</v>
      </c>
      <c r="Y40" s="234">
        <v>0.94699999999999995</v>
      </c>
      <c r="Z40" s="233">
        <v>1200</v>
      </c>
      <c r="AA40" s="235">
        <v>192.5</v>
      </c>
      <c r="AB40" s="234">
        <v>5.3029999999999999</v>
      </c>
      <c r="AC40" s="194">
        <v>97.266000000000005</v>
      </c>
      <c r="AD40" s="233">
        <v>2.1</v>
      </c>
      <c r="AE40" s="234">
        <v>2.0430000000000001</v>
      </c>
      <c r="AF40" s="194">
        <v>95.222999999999999</v>
      </c>
    </row>
    <row r="41" spans="1:32" x14ac:dyDescent="0.3">
      <c r="A41" s="230"/>
      <c r="B41" s="230"/>
      <c r="C41" t="s">
        <v>1367</v>
      </c>
      <c r="D41" t="s">
        <v>784</v>
      </c>
      <c r="E41" t="s">
        <v>2164</v>
      </c>
      <c r="F41" t="s">
        <v>1965</v>
      </c>
      <c r="G41" t="s">
        <v>1743</v>
      </c>
      <c r="H41">
        <v>135000</v>
      </c>
      <c r="I41" s="232">
        <v>42829</v>
      </c>
      <c r="J41" t="s">
        <v>1214</v>
      </c>
      <c r="K41" t="s">
        <v>2165</v>
      </c>
      <c r="L41" t="s">
        <v>1023</v>
      </c>
      <c r="M41" t="s">
        <v>2166</v>
      </c>
      <c r="N41" t="s">
        <v>1978</v>
      </c>
      <c r="O41" t="s">
        <v>64</v>
      </c>
      <c r="P41" s="230"/>
      <c r="Q41" t="s">
        <v>2167</v>
      </c>
      <c r="R41" t="s">
        <v>2168</v>
      </c>
      <c r="S41" t="s">
        <v>1220</v>
      </c>
      <c r="T41" t="s">
        <v>32</v>
      </c>
      <c r="U41" s="232"/>
      <c r="V41" s="192">
        <v>30740</v>
      </c>
      <c r="W41" s="190">
        <v>512.33299999999997</v>
      </c>
      <c r="X41" s="192">
        <v>14.3</v>
      </c>
      <c r="Y41" s="190">
        <v>0.98499999999999999</v>
      </c>
      <c r="Z41" s="192">
        <v>1320</v>
      </c>
      <c r="AA41" s="193">
        <v>175</v>
      </c>
      <c r="AB41" s="190">
        <v>5.3029999999999999</v>
      </c>
      <c r="AC41" s="194">
        <v>95.162999999999997</v>
      </c>
      <c r="AD41" s="192">
        <v>1</v>
      </c>
      <c r="AE41" s="190">
        <v>0.95199999999999996</v>
      </c>
      <c r="AF41" s="194">
        <v>94.210999999999999</v>
      </c>
    </row>
    <row r="42" spans="1:32" x14ac:dyDescent="0.3">
      <c r="A42" s="230"/>
      <c r="B42" s="230"/>
      <c r="C42" s="230"/>
      <c r="D42" s="230"/>
      <c r="E42" s="230"/>
      <c r="F42" s="230"/>
      <c r="G42" s="230"/>
      <c r="H42" s="230"/>
      <c r="I42" s="232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2"/>
      <c r="V42" s="233"/>
      <c r="W42" s="234"/>
      <c r="X42" s="233"/>
      <c r="Y42" s="234"/>
      <c r="Z42" s="233"/>
      <c r="AA42" s="235"/>
      <c r="AB42" s="234"/>
      <c r="AC42" s="194"/>
      <c r="AD42" s="233"/>
      <c r="AE42" s="234"/>
      <c r="AF42" s="194"/>
    </row>
    <row r="43" spans="1:32" x14ac:dyDescent="0.3">
      <c r="A43" s="230" t="s">
        <v>1251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</row>
    <row r="44" spans="1:32" x14ac:dyDescent="0.3">
      <c r="A44" s="230"/>
      <c r="B44" s="230"/>
      <c r="C44" s="230" t="s">
        <v>2169</v>
      </c>
      <c r="D44" s="230" t="s">
        <v>29</v>
      </c>
      <c r="E44" s="230" t="s">
        <v>2170</v>
      </c>
      <c r="F44" s="230" t="s">
        <v>1971</v>
      </c>
      <c r="G44" s="230" t="s">
        <v>2075</v>
      </c>
      <c r="H44" s="230">
        <v>150000</v>
      </c>
      <c r="I44" s="232">
        <v>42834</v>
      </c>
      <c r="J44" s="230" t="s">
        <v>1214</v>
      </c>
      <c r="K44" s="230" t="s">
        <v>1457</v>
      </c>
      <c r="L44" s="230" t="s">
        <v>1801</v>
      </c>
      <c r="M44" s="230"/>
      <c r="N44" s="230" t="s">
        <v>2171</v>
      </c>
      <c r="O44" s="230" t="s">
        <v>64</v>
      </c>
      <c r="P44" s="230" t="s">
        <v>2172</v>
      </c>
      <c r="Q44" s="230" t="s">
        <v>2173</v>
      </c>
      <c r="R44" s="230" t="s">
        <v>2174</v>
      </c>
      <c r="S44" s="230" t="s">
        <v>1264</v>
      </c>
      <c r="T44" s="244" t="s">
        <v>779</v>
      </c>
      <c r="U44" s="232">
        <v>43000</v>
      </c>
      <c r="V44" s="233">
        <v>30300</v>
      </c>
      <c r="W44" s="234">
        <v>505</v>
      </c>
      <c r="X44" s="233">
        <v>14.8</v>
      </c>
      <c r="Y44" s="234">
        <v>0.97899999999999998</v>
      </c>
      <c r="Z44" s="233">
        <v>747</v>
      </c>
      <c r="AA44" s="235">
        <v>340</v>
      </c>
      <c r="AB44" s="234">
        <v>5.8310000000000004</v>
      </c>
      <c r="AC44" s="194">
        <v>84.787000000000006</v>
      </c>
      <c r="AD44" s="233">
        <v>1</v>
      </c>
      <c r="AE44" s="234">
        <v>0.84799999999999998</v>
      </c>
      <c r="AF44" s="194">
        <v>83.938999999999993</v>
      </c>
    </row>
    <row r="45" spans="1:32" x14ac:dyDescent="0.3">
      <c r="A45" s="230"/>
      <c r="B45" s="230"/>
      <c r="C45" s="230" t="s">
        <v>2175</v>
      </c>
      <c r="D45" s="230" t="s">
        <v>29</v>
      </c>
      <c r="E45" s="230" t="s">
        <v>1986</v>
      </c>
      <c r="F45" s="230" t="s">
        <v>1971</v>
      </c>
      <c r="G45" s="230" t="s">
        <v>1785</v>
      </c>
      <c r="H45" s="230">
        <v>150000</v>
      </c>
      <c r="I45" s="232">
        <v>42822</v>
      </c>
      <c r="J45" s="230" t="s">
        <v>1214</v>
      </c>
      <c r="K45" s="230" t="s">
        <v>1457</v>
      </c>
      <c r="L45" s="230" t="s">
        <v>2176</v>
      </c>
      <c r="M45" s="230"/>
      <c r="N45" s="230" t="s">
        <v>2177</v>
      </c>
      <c r="O45" s="230" t="s">
        <v>64</v>
      </c>
      <c r="P45" s="230" t="s">
        <v>2172</v>
      </c>
      <c r="Q45" s="230" t="s">
        <v>2178</v>
      </c>
      <c r="R45" s="230" t="s">
        <v>2179</v>
      </c>
      <c r="S45" s="230" t="s">
        <v>2180</v>
      </c>
      <c r="T45" s="244" t="s">
        <v>32</v>
      </c>
      <c r="U45" s="232">
        <v>42982</v>
      </c>
      <c r="V45" s="233">
        <v>26400</v>
      </c>
      <c r="W45" s="234">
        <v>440</v>
      </c>
      <c r="X45" s="233">
        <v>14</v>
      </c>
      <c r="Y45" s="234">
        <v>0.98899999999999999</v>
      </c>
      <c r="Z45" s="233">
        <v>1692</v>
      </c>
      <c r="AA45" s="235">
        <v>140</v>
      </c>
      <c r="AB45" s="234">
        <v>5.4379999999999997</v>
      </c>
      <c r="AC45" s="194">
        <v>80.022000000000006</v>
      </c>
      <c r="AD45" s="233">
        <v>0.9</v>
      </c>
      <c r="AE45" s="234">
        <v>0.72</v>
      </c>
      <c r="AF45" s="194">
        <v>79.302000000000007</v>
      </c>
    </row>
    <row r="46" spans="1:32" x14ac:dyDescent="0.3">
      <c r="A46" s="230"/>
      <c r="B46" s="230"/>
      <c r="C46" s="230" t="s">
        <v>1590</v>
      </c>
      <c r="D46" s="230" t="s">
        <v>29</v>
      </c>
      <c r="E46" s="230" t="s">
        <v>2181</v>
      </c>
      <c r="F46" s="230" t="s">
        <v>1971</v>
      </c>
      <c r="G46" s="230" t="s">
        <v>2182</v>
      </c>
      <c r="H46" s="230">
        <v>150000</v>
      </c>
      <c r="I46" s="232">
        <v>42835</v>
      </c>
      <c r="J46" s="230" t="s">
        <v>1214</v>
      </c>
      <c r="K46" s="230" t="s">
        <v>1457</v>
      </c>
      <c r="L46" s="230" t="s">
        <v>2183</v>
      </c>
      <c r="M46" s="230"/>
      <c r="N46" s="230"/>
      <c r="O46" s="230" t="s">
        <v>2184</v>
      </c>
      <c r="P46" s="230" t="s">
        <v>2185</v>
      </c>
      <c r="Q46" s="230" t="s">
        <v>2186</v>
      </c>
      <c r="R46" s="230" t="s">
        <v>2187</v>
      </c>
      <c r="S46" s="230" t="s">
        <v>2088</v>
      </c>
      <c r="T46" s="244" t="s">
        <v>32</v>
      </c>
      <c r="U46" s="232">
        <v>42983</v>
      </c>
      <c r="V46" s="233">
        <v>37980</v>
      </c>
      <c r="W46" s="234">
        <v>633</v>
      </c>
      <c r="X46" s="233">
        <v>14.7</v>
      </c>
      <c r="Y46" s="234">
        <v>0.98</v>
      </c>
      <c r="Z46" s="233">
        <v>1613</v>
      </c>
      <c r="AA46" s="235">
        <v>170</v>
      </c>
      <c r="AB46" s="234">
        <v>6.2949999999999999</v>
      </c>
      <c r="AC46" s="194">
        <v>98.545000000000002</v>
      </c>
      <c r="AD46" s="233">
        <v>1</v>
      </c>
      <c r="AE46" s="234">
        <v>0.98499999999999999</v>
      </c>
      <c r="AF46" s="194">
        <v>97.56</v>
      </c>
    </row>
    <row r="47" spans="1:32" x14ac:dyDescent="0.3">
      <c r="A47" s="230"/>
      <c r="B47" s="230"/>
      <c r="C47" s="230" t="s">
        <v>1291</v>
      </c>
      <c r="D47" s="230" t="s">
        <v>29</v>
      </c>
      <c r="E47" s="230" t="s">
        <v>1986</v>
      </c>
      <c r="F47" s="230" t="s">
        <v>1971</v>
      </c>
      <c r="G47" s="230" t="s">
        <v>2188</v>
      </c>
      <c r="H47" s="230">
        <v>140000</v>
      </c>
      <c r="I47" s="232">
        <v>42826</v>
      </c>
      <c r="J47" s="230" t="s">
        <v>2189</v>
      </c>
      <c r="K47" s="230" t="s">
        <v>1457</v>
      </c>
      <c r="L47" s="230" t="s">
        <v>2190</v>
      </c>
      <c r="M47" s="230"/>
      <c r="N47" s="230"/>
      <c r="O47" s="230" t="s">
        <v>2191</v>
      </c>
      <c r="P47" s="230" t="s">
        <v>2172</v>
      </c>
      <c r="Q47" s="230" t="s">
        <v>2192</v>
      </c>
      <c r="R47" s="230" t="s">
        <v>2193</v>
      </c>
      <c r="S47" s="230" t="s">
        <v>1269</v>
      </c>
      <c r="T47" s="244" t="s">
        <v>32</v>
      </c>
      <c r="U47" s="232">
        <v>42972</v>
      </c>
      <c r="V47" s="233">
        <v>28580</v>
      </c>
      <c r="W47" s="234">
        <v>476.33300000000003</v>
      </c>
      <c r="X47" s="233">
        <v>12.2</v>
      </c>
      <c r="Y47" s="234">
        <v>1.0089999999999999</v>
      </c>
      <c r="Z47" s="233">
        <v>534</v>
      </c>
      <c r="AA47" s="235">
        <v>426</v>
      </c>
      <c r="AB47" s="234">
        <v>5.2220000000000004</v>
      </c>
      <c r="AC47" s="194">
        <v>92.037999999999997</v>
      </c>
      <c r="AD47" s="233">
        <v>1.9</v>
      </c>
      <c r="AE47" s="234">
        <v>1.7490000000000001</v>
      </c>
      <c r="AF47" s="194">
        <v>90.289000000000001</v>
      </c>
    </row>
    <row r="48" spans="1:32" x14ac:dyDescent="0.3">
      <c r="A48" s="230"/>
      <c r="B48" s="230"/>
      <c r="C48" s="230" t="s">
        <v>1888</v>
      </c>
      <c r="D48" s="230" t="s">
        <v>29</v>
      </c>
      <c r="E48" s="230" t="s">
        <v>2089</v>
      </c>
      <c r="F48" s="230" t="s">
        <v>1965</v>
      </c>
      <c r="G48" s="230" t="s">
        <v>2194</v>
      </c>
      <c r="H48" s="230">
        <v>150000</v>
      </c>
      <c r="I48" s="232">
        <v>42826</v>
      </c>
      <c r="J48" s="230" t="s">
        <v>1456</v>
      </c>
      <c r="K48" s="230" t="s">
        <v>1457</v>
      </c>
      <c r="L48" s="230" t="s">
        <v>2195</v>
      </c>
      <c r="M48" s="230"/>
      <c r="N48" s="230" t="s">
        <v>64</v>
      </c>
      <c r="O48" s="230" t="s">
        <v>67</v>
      </c>
      <c r="P48" s="230" t="s">
        <v>2082</v>
      </c>
      <c r="Q48" s="188" t="s">
        <v>2196</v>
      </c>
      <c r="R48" s="230" t="s">
        <v>2197</v>
      </c>
      <c r="S48" s="230" t="s">
        <v>1250</v>
      </c>
      <c r="T48" s="244" t="s">
        <v>32</v>
      </c>
      <c r="U48" s="232">
        <v>42982</v>
      </c>
      <c r="V48" s="233">
        <v>28460</v>
      </c>
      <c r="W48" s="234">
        <v>474.33300000000003</v>
      </c>
      <c r="X48" s="233">
        <v>12.4</v>
      </c>
      <c r="Y48" s="234">
        <v>1.0069999999999999</v>
      </c>
      <c r="Z48" s="233">
        <v>1518</v>
      </c>
      <c r="AA48" s="235">
        <v>162</v>
      </c>
      <c r="AB48" s="234">
        <v>5.6449999999999996</v>
      </c>
      <c r="AC48" s="194">
        <v>84.614999999999995</v>
      </c>
      <c r="AD48" s="233">
        <v>0.8</v>
      </c>
      <c r="AE48" s="234">
        <v>0.67700000000000005</v>
      </c>
      <c r="AF48" s="194">
        <v>83.938000000000002</v>
      </c>
    </row>
    <row r="49" spans="1:32" x14ac:dyDescent="0.3">
      <c r="A49" s="230"/>
      <c r="B49" s="230"/>
      <c r="C49" s="230" t="s">
        <v>1893</v>
      </c>
      <c r="D49" s="230" t="s">
        <v>29</v>
      </c>
      <c r="E49" s="230" t="s">
        <v>2089</v>
      </c>
      <c r="F49" s="230" t="s">
        <v>1965</v>
      </c>
      <c r="G49" s="230" t="s">
        <v>2075</v>
      </c>
      <c r="H49" s="230">
        <v>150000</v>
      </c>
      <c r="I49" s="232">
        <v>42826</v>
      </c>
      <c r="J49" s="230" t="s">
        <v>1456</v>
      </c>
      <c r="K49" s="230" t="s">
        <v>1457</v>
      </c>
      <c r="L49" s="230" t="s">
        <v>2195</v>
      </c>
      <c r="M49" s="230"/>
      <c r="N49" s="230"/>
      <c r="O49" s="230" t="s">
        <v>64</v>
      </c>
      <c r="P49" s="230" t="s">
        <v>2198</v>
      </c>
      <c r="Q49" s="188" t="s">
        <v>2196</v>
      </c>
      <c r="R49" s="230" t="s">
        <v>2197</v>
      </c>
      <c r="S49" s="230" t="s">
        <v>1250</v>
      </c>
      <c r="T49" s="244" t="s">
        <v>32</v>
      </c>
      <c r="U49" s="232">
        <v>42975</v>
      </c>
      <c r="V49" s="233">
        <v>33860</v>
      </c>
      <c r="W49" s="234">
        <v>564.33299999999997</v>
      </c>
      <c r="X49" s="233">
        <v>14.4</v>
      </c>
      <c r="Y49" s="234">
        <v>0.98399999999999999</v>
      </c>
      <c r="Z49" s="233">
        <v>1248</v>
      </c>
      <c r="AA49" s="235">
        <v>216</v>
      </c>
      <c r="AB49" s="234">
        <v>6.1879999999999997</v>
      </c>
      <c r="AC49" s="194">
        <v>89.739000000000004</v>
      </c>
      <c r="AD49" s="233">
        <v>1</v>
      </c>
      <c r="AE49" s="234">
        <v>0.89700000000000002</v>
      </c>
      <c r="AF49" s="194">
        <v>88.841999999999999</v>
      </c>
    </row>
    <row r="50" spans="1:32" x14ac:dyDescent="0.3">
      <c r="A50" s="230"/>
      <c r="B50" s="230"/>
      <c r="C50" s="230"/>
      <c r="D50" s="230"/>
      <c r="E50" s="230"/>
      <c r="F50" s="230"/>
      <c r="G50" s="230"/>
      <c r="H50" s="230"/>
      <c r="I50" s="232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44"/>
      <c r="U50" s="232"/>
      <c r="V50" s="237"/>
      <c r="W50" s="238"/>
      <c r="X50" s="237"/>
      <c r="Y50" s="238"/>
      <c r="Z50" s="237"/>
      <c r="AA50" s="239"/>
      <c r="AB50" s="238"/>
      <c r="AC50" s="203"/>
      <c r="AD50" s="237"/>
      <c r="AE50" s="238"/>
      <c r="AF50" s="203"/>
    </row>
    <row r="51" spans="1:32" x14ac:dyDescent="0.3">
      <c r="A51" s="230" t="s">
        <v>1896</v>
      </c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</row>
    <row r="52" spans="1:32" x14ac:dyDescent="0.3">
      <c r="A52" s="230"/>
      <c r="B52" s="230"/>
      <c r="C52" s="230" t="s">
        <v>2199</v>
      </c>
      <c r="D52" s="230" t="s">
        <v>27</v>
      </c>
      <c r="E52" s="230" t="s">
        <v>2200</v>
      </c>
      <c r="F52" s="230" t="s">
        <v>2201</v>
      </c>
      <c r="G52" s="230" t="s">
        <v>1877</v>
      </c>
      <c r="H52" s="230">
        <v>145000</v>
      </c>
      <c r="I52" s="232">
        <v>42835</v>
      </c>
      <c r="J52" s="230" t="s">
        <v>2202</v>
      </c>
      <c r="K52" s="230" t="s">
        <v>870</v>
      </c>
      <c r="L52" s="230" t="s">
        <v>2203</v>
      </c>
      <c r="M52" s="230"/>
      <c r="N52" s="236" t="s">
        <v>2204</v>
      </c>
      <c r="O52" s="230"/>
      <c r="P52" s="230" t="s">
        <v>189</v>
      </c>
      <c r="Q52" s="230" t="s">
        <v>2205</v>
      </c>
      <c r="R52" s="230" t="s">
        <v>2206</v>
      </c>
      <c r="S52" s="230" t="s">
        <v>2207</v>
      </c>
      <c r="T52" t="s">
        <v>2208</v>
      </c>
      <c r="U52" s="232">
        <v>42972</v>
      </c>
      <c r="V52" s="233">
        <v>30600</v>
      </c>
      <c r="W52" s="234">
        <v>510</v>
      </c>
      <c r="X52" s="245">
        <v>12.3</v>
      </c>
      <c r="Y52" s="234">
        <v>1.008</v>
      </c>
      <c r="Z52" s="233">
        <v>360</v>
      </c>
      <c r="AA52" s="235">
        <v>742</v>
      </c>
      <c r="AB52" s="234">
        <v>6.1319999999999997</v>
      </c>
      <c r="AC52" s="194">
        <v>83.835999999999999</v>
      </c>
      <c r="AD52" s="245">
        <v>0.9</v>
      </c>
      <c r="AE52" s="234">
        <v>0.755</v>
      </c>
      <c r="AF52" s="194">
        <v>83.081000000000003</v>
      </c>
    </row>
    <row r="53" spans="1:32" x14ac:dyDescent="0.3">
      <c r="A53" s="230"/>
      <c r="B53" s="230"/>
      <c r="C53" s="230" t="s">
        <v>1224</v>
      </c>
      <c r="D53" s="230" t="s">
        <v>1324</v>
      </c>
      <c r="E53" s="230" t="s">
        <v>2089</v>
      </c>
      <c r="F53" s="230" t="s">
        <v>1965</v>
      </c>
      <c r="G53" s="230" t="s">
        <v>2209</v>
      </c>
      <c r="H53" s="246">
        <v>150000</v>
      </c>
      <c r="I53" s="232">
        <v>42833</v>
      </c>
      <c r="J53" t="s">
        <v>1280</v>
      </c>
      <c r="K53" s="230" t="s">
        <v>2210</v>
      </c>
      <c r="L53" s="230" t="s">
        <v>346</v>
      </c>
      <c r="M53" s="230"/>
      <c r="N53" s="230" t="s">
        <v>2211</v>
      </c>
      <c r="O53" s="230" t="s">
        <v>2212</v>
      </c>
      <c r="P53" s="230" t="s">
        <v>2213</v>
      </c>
      <c r="Q53" s="230" t="s">
        <v>2214</v>
      </c>
      <c r="R53" s="230" t="s">
        <v>210</v>
      </c>
      <c r="S53" s="230" t="s">
        <v>1220</v>
      </c>
      <c r="T53" s="187" t="s">
        <v>1606</v>
      </c>
      <c r="U53" s="232">
        <v>42989</v>
      </c>
      <c r="V53" s="233">
        <v>33860</v>
      </c>
      <c r="W53" s="234">
        <v>564.33299999999997</v>
      </c>
      <c r="X53" s="233">
        <v>15.4</v>
      </c>
      <c r="Y53" s="234">
        <v>0.97199999999999998</v>
      </c>
      <c r="Z53" s="233">
        <v>805</v>
      </c>
      <c r="AA53" s="235">
        <v>278.66699999999997</v>
      </c>
      <c r="AB53" s="234">
        <v>5.15</v>
      </c>
      <c r="AC53" s="194">
        <v>106.511</v>
      </c>
      <c r="AD53" s="233">
        <v>1.4</v>
      </c>
      <c r="AE53" s="234">
        <v>1.4910000000000001</v>
      </c>
      <c r="AF53" s="194">
        <v>105.02</v>
      </c>
    </row>
    <row r="54" spans="1:32" x14ac:dyDescent="0.3">
      <c r="A54" s="230"/>
      <c r="B54" s="230"/>
      <c r="C54" s="230" t="s">
        <v>1614</v>
      </c>
      <c r="D54" s="230" t="s">
        <v>79</v>
      </c>
      <c r="E54" s="230" t="s">
        <v>2089</v>
      </c>
      <c r="F54" s="230" t="s">
        <v>1965</v>
      </c>
      <c r="G54" s="230" t="s">
        <v>1785</v>
      </c>
      <c r="H54" s="246"/>
      <c r="I54" s="232">
        <v>42839</v>
      </c>
      <c r="J54" s="230" t="s">
        <v>1280</v>
      </c>
      <c r="K54" s="230" t="s">
        <v>2215</v>
      </c>
      <c r="L54" s="230" t="s">
        <v>2216</v>
      </c>
      <c r="M54" s="230"/>
      <c r="N54" s="230" t="s">
        <v>2217</v>
      </c>
      <c r="O54" s="230" t="s">
        <v>2218</v>
      </c>
      <c r="P54" s="230" t="s">
        <v>2219</v>
      </c>
      <c r="Q54" s="230" t="s">
        <v>2214</v>
      </c>
      <c r="R54" s="230"/>
      <c r="S54" s="230" t="s">
        <v>1220</v>
      </c>
      <c r="T54" s="230" t="s">
        <v>1606</v>
      </c>
      <c r="U54" s="232">
        <v>42993</v>
      </c>
      <c r="V54" s="233">
        <v>33880</v>
      </c>
      <c r="W54" s="234">
        <v>564.66700000000003</v>
      </c>
      <c r="X54" s="245">
        <v>14.5</v>
      </c>
      <c r="Y54" s="234">
        <v>0.98299999999999998</v>
      </c>
      <c r="Z54" s="233">
        <v>800</v>
      </c>
      <c r="AA54" s="235">
        <v>275.5</v>
      </c>
      <c r="AB54" s="234">
        <v>5.0599999999999996</v>
      </c>
      <c r="AC54" s="194">
        <v>109.697</v>
      </c>
      <c r="AD54" s="245">
        <v>1.5</v>
      </c>
      <c r="AE54" s="234">
        <v>1.645</v>
      </c>
      <c r="AF54" s="194">
        <v>108.05200000000001</v>
      </c>
    </row>
    <row r="55" spans="1:32" x14ac:dyDescent="0.3">
      <c r="A55" s="230"/>
      <c r="B55" s="230"/>
      <c r="C55" s="230" t="s">
        <v>2220</v>
      </c>
      <c r="D55" s="230" t="s">
        <v>79</v>
      </c>
      <c r="E55" s="230" t="s">
        <v>2221</v>
      </c>
      <c r="F55" s="230" t="s">
        <v>15</v>
      </c>
      <c r="G55" s="236"/>
      <c r="H55" s="247"/>
      <c r="I55" s="248">
        <v>42823</v>
      </c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2">
        <v>42968</v>
      </c>
      <c r="V55" s="233">
        <v>28980</v>
      </c>
      <c r="W55" s="234">
        <v>483</v>
      </c>
      <c r="X55" s="233">
        <v>13</v>
      </c>
      <c r="Y55" s="234">
        <v>1</v>
      </c>
      <c r="Z55" s="233">
        <v>1525</v>
      </c>
      <c r="AA55" s="235">
        <v>158.333</v>
      </c>
      <c r="AB55" s="234">
        <v>5.5430000000000001</v>
      </c>
      <c r="AC55" s="194">
        <v>87.137</v>
      </c>
      <c r="AD55" s="233">
        <v>1</v>
      </c>
      <c r="AE55" s="234">
        <v>0.871</v>
      </c>
      <c r="AF55" s="194">
        <v>86.266000000000005</v>
      </c>
    </row>
    <row r="56" spans="1:32" x14ac:dyDescent="0.3">
      <c r="A56" s="230"/>
      <c r="B56" s="230"/>
      <c r="C56" s="230" t="s">
        <v>2222</v>
      </c>
      <c r="D56" s="230" t="s">
        <v>79</v>
      </c>
      <c r="E56" s="230" t="s">
        <v>2223</v>
      </c>
      <c r="F56" s="230" t="s">
        <v>2224</v>
      </c>
      <c r="G56" s="230" t="s">
        <v>2225</v>
      </c>
      <c r="H56" s="230">
        <v>140000</v>
      </c>
      <c r="I56" s="232">
        <v>42831</v>
      </c>
      <c r="J56" s="230" t="s">
        <v>2226</v>
      </c>
      <c r="K56" s="230" t="s">
        <v>870</v>
      </c>
      <c r="L56" s="230" t="s">
        <v>2227</v>
      </c>
      <c r="M56" s="230"/>
      <c r="N56" s="230"/>
      <c r="O56" s="230" t="s">
        <v>2228</v>
      </c>
      <c r="P56" s="230" t="s">
        <v>2229</v>
      </c>
      <c r="Q56" s="230" t="s">
        <v>2230</v>
      </c>
      <c r="R56" s="230" t="s">
        <v>2231</v>
      </c>
      <c r="S56" s="230" t="s">
        <v>1220</v>
      </c>
      <c r="T56" s="230" t="s">
        <v>2232</v>
      </c>
      <c r="U56" s="232">
        <v>42972</v>
      </c>
      <c r="V56" s="233">
        <v>32232</v>
      </c>
      <c r="W56" s="234">
        <v>537.20000000000005</v>
      </c>
      <c r="X56" s="233">
        <v>13.8</v>
      </c>
      <c r="Y56" s="234">
        <v>0.99099999999999999</v>
      </c>
      <c r="Z56" s="233">
        <v>1500</v>
      </c>
      <c r="AA56" s="235">
        <v>174.167</v>
      </c>
      <c r="AB56" s="234">
        <v>5.9969999999999999</v>
      </c>
      <c r="AC56" s="194">
        <v>88.772000000000006</v>
      </c>
      <c r="AD56" s="233">
        <v>1.2</v>
      </c>
      <c r="AE56" s="234">
        <v>1.0649999999999999</v>
      </c>
      <c r="AF56" s="194">
        <v>87.706999999999994</v>
      </c>
    </row>
    <row r="57" spans="1:32" x14ac:dyDescent="0.3">
      <c r="A57" s="230"/>
      <c r="B57" s="230"/>
      <c r="C57" s="230" t="s">
        <v>2233</v>
      </c>
      <c r="D57" s="230" t="s">
        <v>79</v>
      </c>
      <c r="E57" s="230" t="s">
        <v>1970</v>
      </c>
      <c r="F57" s="230" t="s">
        <v>1971</v>
      </c>
      <c r="G57" s="230" t="s">
        <v>1800</v>
      </c>
      <c r="H57" s="230">
        <v>140000</v>
      </c>
      <c r="I57" s="232">
        <v>42829</v>
      </c>
      <c r="J57" s="249" t="s">
        <v>2234</v>
      </c>
      <c r="K57" s="230" t="s">
        <v>870</v>
      </c>
      <c r="L57" s="230" t="s">
        <v>2235</v>
      </c>
      <c r="M57" s="230"/>
      <c r="N57" s="230"/>
      <c r="O57" s="230" t="s">
        <v>2236</v>
      </c>
      <c r="P57" s="230" t="s">
        <v>2237</v>
      </c>
      <c r="Q57" s="230" t="s">
        <v>2238</v>
      </c>
      <c r="R57" s="230" t="s">
        <v>2239</v>
      </c>
      <c r="S57" s="230" t="s">
        <v>1220</v>
      </c>
      <c r="T57" s="230" t="s">
        <v>1606</v>
      </c>
      <c r="U57" s="232">
        <v>42986</v>
      </c>
      <c r="V57" s="233">
        <v>27709</v>
      </c>
      <c r="W57" s="234">
        <v>461.81700000000001</v>
      </c>
      <c r="X57" s="233">
        <v>12.6</v>
      </c>
      <c r="Y57" s="234">
        <v>1.0049999999999999</v>
      </c>
      <c r="Z57" s="233">
        <v>1404</v>
      </c>
      <c r="AA57" s="235">
        <v>174.167</v>
      </c>
      <c r="AB57" s="234">
        <v>5.6139999999999999</v>
      </c>
      <c r="AC57" s="194">
        <v>82.673000000000002</v>
      </c>
      <c r="AD57" s="233">
        <v>1</v>
      </c>
      <c r="AE57" s="234">
        <v>0.82699999999999996</v>
      </c>
      <c r="AF57" s="194">
        <v>81.846000000000004</v>
      </c>
    </row>
    <row r="58" spans="1:32" x14ac:dyDescent="0.3">
      <c r="A58" s="230"/>
      <c r="B58" s="230"/>
      <c r="C58" s="230"/>
      <c r="D58" s="230"/>
      <c r="E58" s="230"/>
      <c r="F58" s="230"/>
      <c r="G58" s="230"/>
      <c r="H58" s="230"/>
      <c r="I58" s="232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2"/>
      <c r="V58" s="233"/>
      <c r="W58" s="234"/>
      <c r="X58" s="233"/>
      <c r="Y58" s="234"/>
      <c r="Z58" s="233"/>
      <c r="AA58" s="235"/>
      <c r="AB58" s="234"/>
      <c r="AC58" s="194"/>
      <c r="AD58" s="233"/>
      <c r="AE58" s="234"/>
      <c r="AF58" s="194"/>
    </row>
    <row r="59" spans="1:32" x14ac:dyDescent="0.3">
      <c r="A59" s="230" t="s">
        <v>2240</v>
      </c>
      <c r="B59" s="230"/>
      <c r="C59" s="230"/>
      <c r="D59" s="230"/>
      <c r="E59" s="230"/>
      <c r="F59" s="230"/>
      <c r="G59" s="230"/>
      <c r="H59" s="230"/>
      <c r="I59" s="232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2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</row>
    <row r="60" spans="1:32" x14ac:dyDescent="0.3">
      <c r="A60" s="230"/>
      <c r="B60" s="230"/>
      <c r="C60" t="s">
        <v>1660</v>
      </c>
      <c r="D60" t="s">
        <v>1205</v>
      </c>
      <c r="E60" t="s">
        <v>2241</v>
      </c>
      <c r="F60" t="s">
        <v>398</v>
      </c>
      <c r="G60" t="s">
        <v>2242</v>
      </c>
      <c r="H60" s="230">
        <v>160000</v>
      </c>
      <c r="I60" s="232">
        <v>42896</v>
      </c>
      <c r="J60" t="s">
        <v>2243</v>
      </c>
      <c r="K60" t="s">
        <v>2244</v>
      </c>
      <c r="L60" t="s">
        <v>2245</v>
      </c>
      <c r="M60" s="230"/>
      <c r="N60" t="s">
        <v>2246</v>
      </c>
      <c r="O60" s="230"/>
      <c r="P60" t="s">
        <v>2247</v>
      </c>
      <c r="Q60" t="s">
        <v>2248</v>
      </c>
      <c r="R60" s="230"/>
      <c r="S60" t="s">
        <v>2249</v>
      </c>
      <c r="T60" t="s">
        <v>44</v>
      </c>
      <c r="U60" s="232">
        <v>43034</v>
      </c>
      <c r="V60" s="192">
        <v>20680</v>
      </c>
      <c r="W60" s="190">
        <v>344.66699999999997</v>
      </c>
      <c r="X60" s="192">
        <v>11.5</v>
      </c>
      <c r="Y60" s="190">
        <v>1.0169999999999999</v>
      </c>
      <c r="Z60" s="192">
        <v>559.5</v>
      </c>
      <c r="AA60" s="193">
        <v>396</v>
      </c>
      <c r="AB60" s="190">
        <v>5.0860000000000003</v>
      </c>
      <c r="AC60" s="194">
        <v>68.92</v>
      </c>
      <c r="AD60" s="192">
        <v>1.1000000000000001</v>
      </c>
      <c r="AE60" s="190">
        <v>0.75800000000000001</v>
      </c>
      <c r="AF60" s="194">
        <v>68.162000000000006</v>
      </c>
    </row>
    <row r="61" spans="1:32" x14ac:dyDescent="0.3">
      <c r="A61" s="230"/>
      <c r="B61" s="230"/>
      <c r="C61" t="s">
        <v>1204</v>
      </c>
      <c r="D61" t="s">
        <v>1205</v>
      </c>
      <c r="E61" t="s">
        <v>2250</v>
      </c>
      <c r="F61" t="s">
        <v>15</v>
      </c>
      <c r="G61" t="s">
        <v>2251</v>
      </c>
      <c r="H61">
        <v>160000</v>
      </c>
      <c r="I61" s="232">
        <v>42902</v>
      </c>
      <c r="J61" t="s">
        <v>2252</v>
      </c>
      <c r="K61" t="s">
        <v>2253</v>
      </c>
      <c r="L61" t="s">
        <v>2254</v>
      </c>
      <c r="M61" s="230"/>
      <c r="N61" s="230"/>
      <c r="O61" t="s">
        <v>2255</v>
      </c>
      <c r="P61" t="s">
        <v>222</v>
      </c>
      <c r="Q61" t="s">
        <v>2248</v>
      </c>
      <c r="R61" t="s">
        <v>2256</v>
      </c>
      <c r="S61" t="s">
        <v>2257</v>
      </c>
      <c r="T61" t="s">
        <v>44</v>
      </c>
      <c r="U61" s="232">
        <v>43028</v>
      </c>
      <c r="V61" s="192">
        <v>23180</v>
      </c>
      <c r="W61" s="190">
        <v>386.33300000000003</v>
      </c>
      <c r="X61" s="192">
        <v>12.9</v>
      </c>
      <c r="Y61" s="190">
        <v>1.0009999999999999</v>
      </c>
      <c r="Z61" s="192">
        <v>658.5</v>
      </c>
      <c r="AA61" s="193">
        <v>345</v>
      </c>
      <c r="AB61" s="190">
        <v>5.2149999999999999</v>
      </c>
      <c r="AC61" s="194">
        <v>74.155000000000001</v>
      </c>
      <c r="AD61" s="192">
        <v>0.3</v>
      </c>
      <c r="AE61" s="190">
        <v>0.222</v>
      </c>
      <c r="AF61" s="194">
        <v>73.933000000000007</v>
      </c>
    </row>
    <row r="62" spans="1:32" x14ac:dyDescent="0.3">
      <c r="A62" s="230"/>
      <c r="B62" s="230"/>
      <c r="C62" t="s">
        <v>2258</v>
      </c>
      <c r="D62" t="s">
        <v>1205</v>
      </c>
      <c r="E62" t="s">
        <v>1930</v>
      </c>
      <c r="F62" t="s">
        <v>15</v>
      </c>
      <c r="G62" t="s">
        <v>2259</v>
      </c>
      <c r="H62">
        <v>135000</v>
      </c>
      <c r="I62" s="232">
        <v>42864</v>
      </c>
      <c r="J62" t="s">
        <v>2243</v>
      </c>
      <c r="K62" t="s">
        <v>2260</v>
      </c>
      <c r="L62" t="s">
        <v>2261</v>
      </c>
      <c r="M62" t="s">
        <v>2262</v>
      </c>
      <c r="N62" t="s">
        <v>2263</v>
      </c>
      <c r="O62" t="s">
        <v>2264</v>
      </c>
      <c r="P62" t="s">
        <v>2265</v>
      </c>
      <c r="Q62" t="s">
        <v>2266</v>
      </c>
      <c r="R62" t="s">
        <v>2267</v>
      </c>
      <c r="S62" t="s">
        <v>1335</v>
      </c>
      <c r="T62" t="s">
        <v>44</v>
      </c>
      <c r="U62" s="232">
        <v>43017</v>
      </c>
      <c r="V62" s="192">
        <v>26160</v>
      </c>
      <c r="W62" s="190">
        <v>436</v>
      </c>
      <c r="X62" s="192">
        <v>13</v>
      </c>
      <c r="Y62" s="190">
        <v>1</v>
      </c>
      <c r="Z62" s="192">
        <v>735</v>
      </c>
      <c r="AA62" s="193">
        <v>354</v>
      </c>
      <c r="AB62" s="190">
        <v>5.9729999999999999</v>
      </c>
      <c r="AC62" s="194">
        <v>72.995000000000005</v>
      </c>
      <c r="AD62" s="192">
        <v>1.2</v>
      </c>
      <c r="AE62" s="190">
        <v>0.876</v>
      </c>
      <c r="AF62" s="194">
        <v>72.119</v>
      </c>
    </row>
    <row r="63" spans="1:32" x14ac:dyDescent="0.3">
      <c r="A63" s="230"/>
      <c r="B63" s="230"/>
      <c r="C63" t="s">
        <v>2268</v>
      </c>
      <c r="D63" t="s">
        <v>1205</v>
      </c>
      <c r="E63" t="s">
        <v>2269</v>
      </c>
      <c r="F63" t="s">
        <v>398</v>
      </c>
      <c r="G63" t="s">
        <v>1882</v>
      </c>
      <c r="H63">
        <v>150000</v>
      </c>
      <c r="I63" s="232">
        <v>42879</v>
      </c>
      <c r="J63" t="s">
        <v>1932</v>
      </c>
      <c r="K63" s="230"/>
      <c r="L63" t="s">
        <v>2270</v>
      </c>
      <c r="M63" s="230"/>
      <c r="N63" t="s">
        <v>2271</v>
      </c>
      <c r="O63" t="s">
        <v>2171</v>
      </c>
      <c r="P63" t="s">
        <v>2247</v>
      </c>
      <c r="Q63" s="230"/>
      <c r="R63" s="230"/>
      <c r="S63" t="s">
        <v>1289</v>
      </c>
      <c r="T63" t="s">
        <v>2272</v>
      </c>
      <c r="U63" s="232">
        <v>43027</v>
      </c>
      <c r="V63" s="192">
        <v>19500</v>
      </c>
      <c r="W63" s="190">
        <v>325</v>
      </c>
      <c r="X63" s="192">
        <v>12.1</v>
      </c>
      <c r="Y63" s="190">
        <v>1.01</v>
      </c>
      <c r="Z63" s="192">
        <v>954</v>
      </c>
      <c r="AA63" s="193">
        <v>246</v>
      </c>
      <c r="AB63" s="190">
        <v>5.3879999999999999</v>
      </c>
      <c r="AC63" s="194">
        <v>60.921999999999997</v>
      </c>
      <c r="AD63" s="192">
        <v>0.6</v>
      </c>
      <c r="AE63" s="190">
        <v>0.36599999999999999</v>
      </c>
      <c r="AF63" s="194">
        <v>60.555999999999997</v>
      </c>
    </row>
    <row r="64" spans="1:32" x14ac:dyDescent="0.3">
      <c r="A64" s="230"/>
      <c r="B64" s="230"/>
      <c r="C64" t="s">
        <v>282</v>
      </c>
      <c r="D64" t="s">
        <v>39</v>
      </c>
      <c r="E64" t="s">
        <v>2089</v>
      </c>
      <c r="F64" t="s">
        <v>15</v>
      </c>
      <c r="G64" t="s">
        <v>1827</v>
      </c>
      <c r="H64">
        <v>130000</v>
      </c>
      <c r="I64" s="232">
        <v>42865</v>
      </c>
      <c r="J64" t="s">
        <v>2273</v>
      </c>
      <c r="K64" t="s">
        <v>2274</v>
      </c>
      <c r="L64" t="s">
        <v>2275</v>
      </c>
      <c r="M64" s="230"/>
      <c r="N64" s="230"/>
      <c r="O64" t="s">
        <v>2276</v>
      </c>
      <c r="P64" t="s">
        <v>2277</v>
      </c>
      <c r="Q64" s="230"/>
      <c r="R64" s="230"/>
      <c r="S64" t="s">
        <v>2278</v>
      </c>
      <c r="T64" s="230"/>
      <c r="U64" s="232">
        <v>43018</v>
      </c>
      <c r="V64" s="192">
        <v>25680</v>
      </c>
      <c r="W64" s="190">
        <v>428</v>
      </c>
      <c r="X64" s="192">
        <v>15.2</v>
      </c>
      <c r="Y64" s="190">
        <v>0.97499999999999998</v>
      </c>
      <c r="Z64" s="192">
        <v>968</v>
      </c>
      <c r="AA64" s="193">
        <v>271.5</v>
      </c>
      <c r="AB64" s="190">
        <v>6.0330000000000004</v>
      </c>
      <c r="AC64" s="194">
        <v>69.17</v>
      </c>
      <c r="AD64" s="192">
        <v>0.4</v>
      </c>
      <c r="AE64" s="190">
        <v>0.27700000000000002</v>
      </c>
      <c r="AF64" s="194">
        <v>68.893000000000001</v>
      </c>
    </row>
    <row r="65" spans="1:32" x14ac:dyDescent="0.3">
      <c r="A65" s="230" t="s">
        <v>1950</v>
      </c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</row>
    <row r="66" spans="1:32" x14ac:dyDescent="0.3">
      <c r="A66" s="230"/>
      <c r="B66" s="230"/>
      <c r="C66" t="s">
        <v>2279</v>
      </c>
      <c r="D66" t="s">
        <v>226</v>
      </c>
      <c r="E66" t="s">
        <v>2280</v>
      </c>
      <c r="F66" s="230"/>
      <c r="G66" t="s">
        <v>1743</v>
      </c>
      <c r="H66" s="230">
        <v>120000</v>
      </c>
      <c r="I66" s="232">
        <v>42844</v>
      </c>
      <c r="J66" t="s">
        <v>1214</v>
      </c>
      <c r="K66" t="s">
        <v>2281</v>
      </c>
      <c r="L66" t="s">
        <v>2282</v>
      </c>
      <c r="M66" s="230"/>
      <c r="N66" t="s">
        <v>732</v>
      </c>
      <c r="O66" s="230"/>
      <c r="P66" t="s">
        <v>2283</v>
      </c>
      <c r="Q66" t="s">
        <v>2036</v>
      </c>
      <c r="R66" t="s">
        <v>2284</v>
      </c>
      <c r="S66" t="s">
        <v>2285</v>
      </c>
      <c r="T66" t="s">
        <v>32</v>
      </c>
      <c r="U66" s="232">
        <v>43038</v>
      </c>
      <c r="V66" s="233">
        <v>25660</v>
      </c>
      <c r="W66" s="234">
        <v>427.66699999999997</v>
      </c>
      <c r="X66" s="233">
        <v>12.5</v>
      </c>
      <c r="Y66" s="234">
        <v>1.006</v>
      </c>
      <c r="Z66" s="233">
        <v>549</v>
      </c>
      <c r="AA66" s="235">
        <v>414</v>
      </c>
      <c r="AB66" s="234">
        <v>5.218</v>
      </c>
      <c r="AC66" s="194">
        <v>82.451999999999998</v>
      </c>
      <c r="AD66" s="233">
        <v>0.4</v>
      </c>
      <c r="AE66" s="234">
        <v>0.33</v>
      </c>
      <c r="AF66" s="194">
        <v>82.122</v>
      </c>
    </row>
    <row r="67" spans="1:32" x14ac:dyDescent="0.3">
      <c r="A67" s="230"/>
      <c r="B67" s="230"/>
      <c r="C67" t="s">
        <v>2286</v>
      </c>
      <c r="D67" t="s">
        <v>43</v>
      </c>
      <c r="E67" t="s">
        <v>2287</v>
      </c>
      <c r="F67" s="230"/>
      <c r="G67" t="s">
        <v>1785</v>
      </c>
      <c r="H67" s="230">
        <v>150000</v>
      </c>
      <c r="I67" s="232">
        <v>42837</v>
      </c>
      <c r="J67" t="s">
        <v>1214</v>
      </c>
      <c r="K67" t="s">
        <v>2288</v>
      </c>
      <c r="L67" t="s">
        <v>2289</v>
      </c>
      <c r="M67" s="230"/>
      <c r="N67" s="230"/>
      <c r="O67" t="s">
        <v>2290</v>
      </c>
      <c r="P67" t="s">
        <v>2291</v>
      </c>
      <c r="Q67" t="s">
        <v>2292</v>
      </c>
      <c r="R67" t="s">
        <v>2293</v>
      </c>
      <c r="S67" t="s">
        <v>2294</v>
      </c>
      <c r="T67" t="s">
        <v>44</v>
      </c>
      <c r="U67" s="232">
        <v>43014</v>
      </c>
      <c r="V67" s="192">
        <v>23230</v>
      </c>
      <c r="W67" s="190">
        <v>387.16699999999997</v>
      </c>
      <c r="X67" s="192">
        <v>10.5</v>
      </c>
      <c r="Y67" s="190">
        <v>1.0289999999999999</v>
      </c>
      <c r="Z67" s="192">
        <v>740.56</v>
      </c>
      <c r="AA67" s="193">
        <v>294.75</v>
      </c>
      <c r="AB67" s="190">
        <v>5.0110000000000001</v>
      </c>
      <c r="AC67" s="194">
        <v>79.504000000000005</v>
      </c>
      <c r="AD67" s="192">
        <v>0.2</v>
      </c>
      <c r="AE67" s="190">
        <v>0.159</v>
      </c>
      <c r="AF67" s="194">
        <v>79.344999999999999</v>
      </c>
    </row>
    <row r="68" spans="1:32" x14ac:dyDescent="0.3">
      <c r="A68" s="230"/>
      <c r="B68" s="230"/>
      <c r="C68" t="s">
        <v>1688</v>
      </c>
      <c r="D68" t="s">
        <v>43</v>
      </c>
      <c r="E68" t="s">
        <v>2295</v>
      </c>
      <c r="F68" s="230"/>
      <c r="G68" t="s">
        <v>2296</v>
      </c>
      <c r="H68" s="230">
        <v>130000</v>
      </c>
      <c r="I68" s="232">
        <v>42864</v>
      </c>
      <c r="J68" t="s">
        <v>1214</v>
      </c>
      <c r="K68" s="230"/>
      <c r="L68" t="s">
        <v>2297</v>
      </c>
      <c r="M68" s="230"/>
      <c r="N68" s="230"/>
      <c r="O68" t="s">
        <v>68</v>
      </c>
      <c r="P68" t="s">
        <v>2298</v>
      </c>
      <c r="Q68" t="s">
        <v>2299</v>
      </c>
      <c r="R68" t="s">
        <v>872</v>
      </c>
      <c r="S68" t="s">
        <v>1329</v>
      </c>
      <c r="T68" s="185" t="s">
        <v>1606</v>
      </c>
      <c r="U68" s="232">
        <v>43012</v>
      </c>
      <c r="V68" s="192">
        <v>21120</v>
      </c>
      <c r="W68" s="190">
        <v>352</v>
      </c>
      <c r="X68" s="192">
        <v>13.5</v>
      </c>
      <c r="Y68" s="190">
        <v>0.99399999999999999</v>
      </c>
      <c r="Z68" s="192">
        <v>2308.33</v>
      </c>
      <c r="AA68" s="193">
        <v>95.01</v>
      </c>
      <c r="AB68" s="190">
        <v>5.0350000000000001</v>
      </c>
      <c r="AC68" s="194">
        <v>69.491</v>
      </c>
      <c r="AD68" s="192">
        <v>0.1</v>
      </c>
      <c r="AE68" s="190">
        <v>6.9000000000000006E-2</v>
      </c>
      <c r="AF68" s="194">
        <v>69.421999999999997</v>
      </c>
    </row>
    <row r="69" spans="1:32" x14ac:dyDescent="0.3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192"/>
      <c r="W69" s="190"/>
      <c r="X69" s="192"/>
      <c r="Y69" s="190"/>
      <c r="Z69" s="192"/>
      <c r="AA69" s="193"/>
      <c r="AB69" s="190"/>
      <c r="AC69" s="194"/>
      <c r="AD69" s="192"/>
      <c r="AE69" s="190"/>
      <c r="AF69" s="194"/>
    </row>
  </sheetData>
  <hyperlinks>
    <hyperlink ref="Q48" r:id="rId1" xr:uid="{00000000-0004-0000-0000-000000000000}"/>
    <hyperlink ref="Q49" r:id="rId2" xr:uid="{00000000-0004-0000-00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6"/>
  <sheetViews>
    <sheetView topLeftCell="A4" workbookViewId="0">
      <selection activeCell="I1" sqref="I1"/>
    </sheetView>
  </sheetViews>
  <sheetFormatPr defaultRowHeight="15.6" x14ac:dyDescent="0.3"/>
  <cols>
    <col min="9" max="9" width="12.09765625" customWidth="1"/>
    <col min="21" max="21" width="11" customWidth="1"/>
  </cols>
  <sheetData>
    <row r="1" spans="1:32" x14ac:dyDescent="0.3">
      <c r="A1" s="218" t="s">
        <v>866</v>
      </c>
      <c r="B1" s="218" t="s">
        <v>47</v>
      </c>
      <c r="C1" s="218" t="s">
        <v>0</v>
      </c>
      <c r="D1" s="218" t="s">
        <v>1</v>
      </c>
      <c r="E1" s="218" t="s">
        <v>6</v>
      </c>
      <c r="F1" s="218" t="s">
        <v>14</v>
      </c>
      <c r="G1" s="218" t="s">
        <v>1696</v>
      </c>
      <c r="H1" s="219" t="s">
        <v>860</v>
      </c>
      <c r="I1" s="218" t="s">
        <v>9</v>
      </c>
      <c r="J1" s="218" t="s">
        <v>10</v>
      </c>
      <c r="K1" s="218" t="s">
        <v>393</v>
      </c>
      <c r="L1" s="218" t="s">
        <v>49</v>
      </c>
      <c r="M1" s="218" t="s">
        <v>50</v>
      </c>
      <c r="N1" s="218" t="s">
        <v>861</v>
      </c>
      <c r="O1" s="218" t="s">
        <v>862</v>
      </c>
      <c r="P1" s="218" t="s">
        <v>863</v>
      </c>
      <c r="Q1" s="218" t="s">
        <v>52</v>
      </c>
      <c r="R1" s="218" t="s">
        <v>51</v>
      </c>
      <c r="S1" s="218" t="s">
        <v>58</v>
      </c>
      <c r="T1" s="218" t="s">
        <v>264</v>
      </c>
      <c r="U1" s="218" t="s">
        <v>265</v>
      </c>
      <c r="V1" s="220" t="s">
        <v>19</v>
      </c>
      <c r="W1" s="221" t="s">
        <v>18</v>
      </c>
      <c r="X1" s="218" t="s">
        <v>20</v>
      </c>
      <c r="Y1" s="222" t="s">
        <v>46</v>
      </c>
      <c r="Z1" s="219" t="s">
        <v>119</v>
      </c>
      <c r="AA1" s="223" t="s">
        <v>120</v>
      </c>
      <c r="AB1" s="222" t="s">
        <v>21</v>
      </c>
      <c r="AC1" s="222" t="s">
        <v>865</v>
      </c>
      <c r="AD1" s="223" t="s">
        <v>17</v>
      </c>
      <c r="AE1" s="222" t="s">
        <v>22</v>
      </c>
      <c r="AF1" s="222" t="s">
        <v>864</v>
      </c>
    </row>
    <row r="2" spans="1:32" x14ac:dyDescent="0.3">
      <c r="A2" t="s">
        <v>1169</v>
      </c>
    </row>
    <row r="3" spans="1:32" x14ac:dyDescent="0.3">
      <c r="C3" t="s">
        <v>1697</v>
      </c>
      <c r="D3" t="s">
        <v>1698</v>
      </c>
      <c r="E3" t="s">
        <v>893</v>
      </c>
      <c r="F3" t="s">
        <v>15</v>
      </c>
      <c r="G3" t="s">
        <v>1699</v>
      </c>
      <c r="H3">
        <v>125000</v>
      </c>
      <c r="I3" s="185">
        <v>42472</v>
      </c>
      <c r="J3" t="s">
        <v>1214</v>
      </c>
      <c r="K3" t="s">
        <v>1700</v>
      </c>
      <c r="L3" t="s">
        <v>1701</v>
      </c>
      <c r="M3" t="s">
        <v>1702</v>
      </c>
      <c r="N3" t="s">
        <v>1703</v>
      </c>
      <c r="O3" t="s">
        <v>194</v>
      </c>
      <c r="P3" t="s">
        <v>69</v>
      </c>
      <c r="R3" t="s">
        <v>1704</v>
      </c>
      <c r="S3" t="s">
        <v>1705</v>
      </c>
      <c r="T3" t="s">
        <v>1706</v>
      </c>
      <c r="U3" s="185">
        <v>42639</v>
      </c>
      <c r="V3" s="192">
        <v>37620</v>
      </c>
      <c r="W3" s="190">
        <v>627</v>
      </c>
      <c r="X3" s="192">
        <v>14.1</v>
      </c>
      <c r="Y3" s="190">
        <v>0.98699999999999999</v>
      </c>
      <c r="Z3" s="192">
        <v>720</v>
      </c>
      <c r="AA3" s="193">
        <v>312</v>
      </c>
      <c r="AB3" s="190">
        <v>5.157</v>
      </c>
      <c r="AC3" s="194">
        <v>120.002</v>
      </c>
      <c r="AD3" s="192">
        <v>1</v>
      </c>
      <c r="AE3" s="190">
        <v>1.2</v>
      </c>
      <c r="AF3" s="194">
        <v>118.80200000000001</v>
      </c>
    </row>
    <row r="4" spans="1:32" x14ac:dyDescent="0.3">
      <c r="C4" t="s">
        <v>1707</v>
      </c>
      <c r="D4" t="s">
        <v>3</v>
      </c>
      <c r="E4" t="s">
        <v>893</v>
      </c>
      <c r="F4" t="s">
        <v>15</v>
      </c>
      <c r="G4" s="200" t="s">
        <v>1708</v>
      </c>
      <c r="H4">
        <v>125000</v>
      </c>
      <c r="I4" s="185">
        <v>42469</v>
      </c>
      <c r="J4" t="s">
        <v>1709</v>
      </c>
      <c r="K4" t="s">
        <v>1710</v>
      </c>
      <c r="M4" t="s">
        <v>1711</v>
      </c>
      <c r="N4" t="s">
        <v>1712</v>
      </c>
      <c r="O4" t="s">
        <v>1713</v>
      </c>
      <c r="P4" t="s">
        <v>1714</v>
      </c>
      <c r="R4" t="s">
        <v>1704</v>
      </c>
      <c r="S4" t="s">
        <v>1382</v>
      </c>
      <c r="T4" t="s">
        <v>33</v>
      </c>
      <c r="U4" s="185">
        <v>42629</v>
      </c>
      <c r="V4" s="192">
        <v>35780</v>
      </c>
      <c r="W4" s="190">
        <v>596.33299999999997</v>
      </c>
      <c r="X4" s="192">
        <v>15.9</v>
      </c>
      <c r="Y4" s="190">
        <v>0.96699999999999997</v>
      </c>
      <c r="Z4" s="192">
        <v>726</v>
      </c>
      <c r="AA4" s="193">
        <v>311</v>
      </c>
      <c r="AB4" s="190">
        <v>5.1829999999999998</v>
      </c>
      <c r="AC4" s="194">
        <v>111.259</v>
      </c>
      <c r="AD4" s="192">
        <v>1.4</v>
      </c>
      <c r="AE4" s="190">
        <v>1.5580000000000001</v>
      </c>
      <c r="AF4" s="194">
        <v>109.70099999999999</v>
      </c>
    </row>
    <row r="5" spans="1:32" x14ac:dyDescent="0.3">
      <c r="C5" t="s">
        <v>1715</v>
      </c>
      <c r="D5" t="s">
        <v>3</v>
      </c>
      <c r="E5" t="s">
        <v>874</v>
      </c>
      <c r="F5" t="s">
        <v>15</v>
      </c>
      <c r="G5" s="200" t="s">
        <v>1716</v>
      </c>
      <c r="H5">
        <v>125000</v>
      </c>
      <c r="I5" s="185">
        <v>42468</v>
      </c>
      <c r="J5" t="s">
        <v>1244</v>
      </c>
      <c r="K5" t="s">
        <v>1717</v>
      </c>
      <c r="L5" t="s">
        <v>1718</v>
      </c>
      <c r="M5" t="s">
        <v>1719</v>
      </c>
      <c r="N5" t="s">
        <v>1720</v>
      </c>
      <c r="O5" t="s">
        <v>1721</v>
      </c>
      <c r="P5" t="s">
        <v>1722</v>
      </c>
      <c r="R5" t="s">
        <v>1704</v>
      </c>
      <c r="S5" t="s">
        <v>1723</v>
      </c>
      <c r="T5" t="s">
        <v>33</v>
      </c>
      <c r="U5" s="185">
        <v>42641</v>
      </c>
      <c r="V5" s="192">
        <v>34100</v>
      </c>
      <c r="W5" s="190">
        <v>568.33299999999997</v>
      </c>
      <c r="X5" s="192">
        <v>12.5</v>
      </c>
      <c r="Y5" s="190">
        <v>1.006</v>
      </c>
      <c r="Z5" s="192">
        <v>1074</v>
      </c>
      <c r="AA5" s="193">
        <v>209</v>
      </c>
      <c r="AB5" s="190">
        <v>5.1529999999999996</v>
      </c>
      <c r="AC5" s="194">
        <v>110.953</v>
      </c>
      <c r="AD5" s="192">
        <v>1</v>
      </c>
      <c r="AE5" s="190">
        <v>1.1100000000000001</v>
      </c>
      <c r="AF5" s="194">
        <v>109.843</v>
      </c>
    </row>
    <row r="6" spans="1:32" x14ac:dyDescent="0.3">
      <c r="C6" t="s">
        <v>1724</v>
      </c>
      <c r="D6" t="s">
        <v>23</v>
      </c>
      <c r="E6" t="s">
        <v>893</v>
      </c>
      <c r="F6" t="s">
        <v>15</v>
      </c>
      <c r="G6" s="200" t="s">
        <v>1725</v>
      </c>
      <c r="H6">
        <v>125000</v>
      </c>
      <c r="I6" s="185">
        <v>42473</v>
      </c>
      <c r="J6" t="s">
        <v>1726</v>
      </c>
      <c r="K6" t="s">
        <v>1727</v>
      </c>
      <c r="L6" t="s">
        <v>1728</v>
      </c>
      <c r="M6" t="s">
        <v>1729</v>
      </c>
      <c r="N6" t="s">
        <v>1730</v>
      </c>
      <c r="O6" t="s">
        <v>1731</v>
      </c>
      <c r="P6" t="s">
        <v>1732</v>
      </c>
      <c r="Q6" t="s">
        <v>1733</v>
      </c>
      <c r="R6" t="s">
        <v>1734</v>
      </c>
      <c r="S6" t="s">
        <v>1735</v>
      </c>
      <c r="T6" t="s">
        <v>33</v>
      </c>
      <c r="U6" s="185">
        <v>42635</v>
      </c>
      <c r="V6" s="192">
        <v>28000</v>
      </c>
      <c r="W6" s="190">
        <v>466.66699999999997</v>
      </c>
      <c r="X6" s="192">
        <v>12.13</v>
      </c>
      <c r="Y6" s="190">
        <v>1.01</v>
      </c>
      <c r="Z6" s="192">
        <v>330</v>
      </c>
      <c r="AA6" s="193">
        <v>665</v>
      </c>
      <c r="AB6" s="190">
        <v>5.0380000000000003</v>
      </c>
      <c r="AC6" s="194">
        <v>93.555999999999997</v>
      </c>
      <c r="AD6" s="192">
        <v>1</v>
      </c>
      <c r="AE6" s="190">
        <v>0.93600000000000005</v>
      </c>
      <c r="AF6" s="194">
        <v>92.62</v>
      </c>
    </row>
    <row r="7" spans="1:32" x14ac:dyDescent="0.3">
      <c r="A7" t="s">
        <v>1170</v>
      </c>
    </row>
    <row r="8" spans="1:32" x14ac:dyDescent="0.3">
      <c r="C8" t="s">
        <v>897</v>
      </c>
      <c r="D8" t="s">
        <v>133</v>
      </c>
      <c r="E8" t="s">
        <v>1159</v>
      </c>
      <c r="F8" t="s">
        <v>15</v>
      </c>
      <c r="G8" t="s">
        <v>1736</v>
      </c>
      <c r="H8" s="6">
        <v>155000</v>
      </c>
      <c r="I8" s="185">
        <v>42470</v>
      </c>
      <c r="J8" t="s">
        <v>1214</v>
      </c>
      <c r="K8" t="s">
        <v>1737</v>
      </c>
      <c r="L8" t="s">
        <v>390</v>
      </c>
      <c r="O8" t="s">
        <v>1738</v>
      </c>
      <c r="P8" t="s">
        <v>1739</v>
      </c>
      <c r="Q8" t="s">
        <v>1740</v>
      </c>
      <c r="R8" t="s">
        <v>1741</v>
      </c>
      <c r="S8" t="s">
        <v>1742</v>
      </c>
      <c r="T8" t="s">
        <v>32</v>
      </c>
      <c r="U8" s="185">
        <v>42619</v>
      </c>
      <c r="V8" s="192">
        <v>27760</v>
      </c>
      <c r="W8" s="190">
        <v>462.66699999999997</v>
      </c>
      <c r="X8" s="192">
        <v>11.6</v>
      </c>
      <c r="Y8" s="190">
        <v>1.016</v>
      </c>
      <c r="Z8" s="192">
        <v>485</v>
      </c>
      <c r="AA8" s="193">
        <v>467</v>
      </c>
      <c r="AB8" s="190">
        <v>5.2</v>
      </c>
      <c r="AC8" s="194">
        <v>90.397999999999996</v>
      </c>
      <c r="AD8" s="192">
        <v>0</v>
      </c>
      <c r="AE8" s="190">
        <v>0</v>
      </c>
      <c r="AF8" s="194">
        <v>90.397999999999996</v>
      </c>
    </row>
    <row r="9" spans="1:32" x14ac:dyDescent="0.3">
      <c r="C9" t="s">
        <v>905</v>
      </c>
      <c r="D9" t="s">
        <v>38</v>
      </c>
      <c r="E9" t="s">
        <v>1301</v>
      </c>
      <c r="F9" t="s">
        <v>15</v>
      </c>
      <c r="G9" t="s">
        <v>1743</v>
      </c>
      <c r="H9" s="6">
        <v>140000</v>
      </c>
      <c r="I9" s="185">
        <v>42475</v>
      </c>
      <c r="J9" t="s">
        <v>1744</v>
      </c>
      <c r="K9" t="s">
        <v>1254</v>
      </c>
      <c r="L9" t="s">
        <v>1745</v>
      </c>
      <c r="O9" t="s">
        <v>1386</v>
      </c>
      <c r="P9" t="s">
        <v>1372</v>
      </c>
      <c r="Q9" t="s">
        <v>1434</v>
      </c>
      <c r="R9" t="s">
        <v>1746</v>
      </c>
      <c r="S9" t="s">
        <v>1382</v>
      </c>
      <c r="T9" t="s">
        <v>32</v>
      </c>
      <c r="U9" s="185">
        <v>42643</v>
      </c>
      <c r="V9" s="192">
        <v>26920</v>
      </c>
      <c r="W9" s="190">
        <v>448.66699999999997</v>
      </c>
      <c r="X9" s="191">
        <v>14.5</v>
      </c>
      <c r="Y9" s="190">
        <v>0.98299999999999998</v>
      </c>
      <c r="Z9" s="192">
        <v>875</v>
      </c>
      <c r="AA9" s="193">
        <v>267</v>
      </c>
      <c r="AB9" s="190">
        <v>5.3630000000000004</v>
      </c>
      <c r="AC9" s="194">
        <v>82.236999999999995</v>
      </c>
      <c r="AD9" s="191">
        <v>1</v>
      </c>
      <c r="AE9" s="190">
        <v>0.82199999999999995</v>
      </c>
      <c r="AF9" s="194">
        <v>81.415000000000006</v>
      </c>
    </row>
    <row r="10" spans="1:32" x14ac:dyDescent="0.3">
      <c r="C10" t="s">
        <v>37</v>
      </c>
      <c r="D10" t="s">
        <v>38</v>
      </c>
      <c r="E10" t="s">
        <v>893</v>
      </c>
      <c r="F10" t="s">
        <v>15</v>
      </c>
      <c r="G10" t="s">
        <v>1747</v>
      </c>
      <c r="H10" s="6">
        <v>165000</v>
      </c>
      <c r="I10" s="185">
        <v>42497</v>
      </c>
      <c r="J10" t="s">
        <v>1748</v>
      </c>
      <c r="K10" t="s">
        <v>1749</v>
      </c>
      <c r="L10" t="s">
        <v>1080</v>
      </c>
      <c r="N10" t="s">
        <v>1750</v>
      </c>
      <c r="O10" t="s">
        <v>1443</v>
      </c>
      <c r="Q10" t="s">
        <v>1751</v>
      </c>
      <c r="R10" t="s">
        <v>1752</v>
      </c>
      <c r="S10" t="s">
        <v>1753</v>
      </c>
      <c r="T10" t="s">
        <v>32</v>
      </c>
      <c r="U10" s="185">
        <v>42660</v>
      </c>
      <c r="V10" s="192">
        <v>25960</v>
      </c>
      <c r="W10" s="190">
        <v>432.66699999999997</v>
      </c>
      <c r="X10" s="191">
        <v>12.7</v>
      </c>
      <c r="Y10" s="190">
        <v>1.0029999999999999</v>
      </c>
      <c r="Z10" s="192">
        <v>510</v>
      </c>
      <c r="AA10" s="193">
        <v>450</v>
      </c>
      <c r="AB10" s="190">
        <v>5.2690000000000001</v>
      </c>
      <c r="AC10" s="194">
        <v>82.361999999999995</v>
      </c>
      <c r="AD10" s="191">
        <v>1</v>
      </c>
      <c r="AE10" s="190">
        <v>0.82399999999999995</v>
      </c>
      <c r="AF10" s="194">
        <v>81.537999999999997</v>
      </c>
    </row>
    <row r="11" spans="1:32" x14ac:dyDescent="0.3">
      <c r="C11" t="s">
        <v>1754</v>
      </c>
      <c r="D11" t="s">
        <v>3</v>
      </c>
      <c r="E11" t="s">
        <v>1755</v>
      </c>
      <c r="F11" t="s">
        <v>15</v>
      </c>
      <c r="G11" t="s">
        <v>1743</v>
      </c>
      <c r="H11" s="6">
        <v>150000</v>
      </c>
      <c r="I11" s="185">
        <v>42475</v>
      </c>
      <c r="J11" t="s">
        <v>1214</v>
      </c>
      <c r="L11" t="s">
        <v>1756</v>
      </c>
      <c r="O11" t="s">
        <v>1757</v>
      </c>
      <c r="P11" t="s">
        <v>1758</v>
      </c>
      <c r="Q11" t="s">
        <v>1759</v>
      </c>
      <c r="R11" t="s">
        <v>1760</v>
      </c>
      <c r="S11" t="s">
        <v>1761</v>
      </c>
      <c r="T11" t="s">
        <v>33</v>
      </c>
      <c r="U11" s="185">
        <v>42643</v>
      </c>
      <c r="V11" s="192">
        <v>29560</v>
      </c>
      <c r="W11" s="190">
        <v>492.66699999999997</v>
      </c>
      <c r="X11" s="192">
        <v>11.7</v>
      </c>
      <c r="Y11" s="190">
        <v>1.0149999999999999</v>
      </c>
      <c r="Z11" s="192">
        <v>729</v>
      </c>
      <c r="AA11" s="193">
        <v>332.5</v>
      </c>
      <c r="AB11" s="190">
        <v>5.5650000000000004</v>
      </c>
      <c r="AC11" s="194">
        <v>89.858000000000004</v>
      </c>
      <c r="AD11" s="192">
        <v>1.2</v>
      </c>
      <c r="AE11" s="190">
        <v>1.0780000000000001</v>
      </c>
      <c r="AF11" s="194">
        <v>88.78</v>
      </c>
    </row>
    <row r="12" spans="1:32" x14ac:dyDescent="0.3">
      <c r="C12" t="s">
        <v>1762</v>
      </c>
      <c r="D12" t="s">
        <v>3</v>
      </c>
      <c r="E12" t="s">
        <v>1763</v>
      </c>
      <c r="F12" t="s">
        <v>398</v>
      </c>
      <c r="G12" s="186" t="s">
        <v>1764</v>
      </c>
      <c r="H12" s="6">
        <v>150000</v>
      </c>
      <c r="I12" s="185">
        <v>42475</v>
      </c>
      <c r="J12" s="186"/>
      <c r="K12" s="186"/>
      <c r="L12" s="186"/>
      <c r="O12" s="186" t="s">
        <v>1765</v>
      </c>
      <c r="P12" t="s">
        <v>1766</v>
      </c>
      <c r="Q12" s="186"/>
      <c r="R12" s="186"/>
      <c r="S12" s="186" t="s">
        <v>352</v>
      </c>
      <c r="T12" t="s">
        <v>1767</v>
      </c>
      <c r="U12" s="185">
        <v>42636</v>
      </c>
      <c r="V12" s="192">
        <v>22720</v>
      </c>
      <c r="W12" s="190">
        <v>378.66699999999997</v>
      </c>
      <c r="X12" s="192">
        <v>12.2</v>
      </c>
      <c r="Y12" s="190">
        <v>1.0089999999999999</v>
      </c>
      <c r="Z12" s="192">
        <v>489</v>
      </c>
      <c r="AA12" s="193">
        <v>489</v>
      </c>
      <c r="AB12" s="190">
        <v>5.4889999999999999</v>
      </c>
      <c r="AC12" s="194">
        <v>69.606999999999999</v>
      </c>
      <c r="AD12" s="192">
        <v>1.2</v>
      </c>
      <c r="AE12" s="190">
        <v>0.83499999999999996</v>
      </c>
      <c r="AF12" s="194">
        <v>68.772000000000006</v>
      </c>
    </row>
    <row r="13" spans="1:32" x14ac:dyDescent="0.3">
      <c r="C13" t="s">
        <v>1384</v>
      </c>
      <c r="D13" t="s">
        <v>43</v>
      </c>
      <c r="E13" t="s">
        <v>893</v>
      </c>
      <c r="F13" t="s">
        <v>15</v>
      </c>
      <c r="G13" t="s">
        <v>1768</v>
      </c>
      <c r="H13" s="6">
        <v>140000</v>
      </c>
      <c r="I13" s="185">
        <v>42483</v>
      </c>
      <c r="J13" t="s">
        <v>1769</v>
      </c>
      <c r="L13" t="s">
        <v>1770</v>
      </c>
      <c r="M13" t="s">
        <v>1771</v>
      </c>
      <c r="O13" t="s">
        <v>296</v>
      </c>
      <c r="P13" t="s">
        <v>1772</v>
      </c>
      <c r="R13" t="s">
        <v>1773</v>
      </c>
      <c r="S13" t="s">
        <v>1774</v>
      </c>
      <c r="T13" t="s">
        <v>1775</v>
      </c>
      <c r="U13" s="185">
        <v>42633</v>
      </c>
      <c r="V13" s="192">
        <v>24860</v>
      </c>
      <c r="W13" s="190">
        <v>414.33300000000003</v>
      </c>
      <c r="X13" s="191">
        <v>13.8</v>
      </c>
      <c r="Y13" s="190">
        <v>0.99099999999999999</v>
      </c>
      <c r="Z13" s="192">
        <v>1833</v>
      </c>
      <c r="AA13" s="193">
        <v>120.3</v>
      </c>
      <c r="AB13" s="190">
        <v>5.0620000000000003</v>
      </c>
      <c r="AC13" s="194">
        <v>81.114999999999995</v>
      </c>
      <c r="AD13" s="191">
        <v>0.3</v>
      </c>
      <c r="AE13" s="190">
        <v>0.24299999999999999</v>
      </c>
      <c r="AF13" s="194">
        <v>80.872</v>
      </c>
    </row>
    <row r="14" spans="1:32" x14ac:dyDescent="0.3">
      <c r="C14" t="s">
        <v>1776</v>
      </c>
      <c r="D14" t="s">
        <v>43</v>
      </c>
      <c r="E14" t="s">
        <v>1777</v>
      </c>
      <c r="F14" t="s">
        <v>15</v>
      </c>
      <c r="G14" t="s">
        <v>1778</v>
      </c>
      <c r="H14" s="6">
        <v>175000</v>
      </c>
      <c r="I14" s="185">
        <v>42475</v>
      </c>
      <c r="J14" t="s">
        <v>1779</v>
      </c>
      <c r="N14" t="s">
        <v>1780</v>
      </c>
      <c r="S14" t="s">
        <v>1781</v>
      </c>
      <c r="T14" t="s">
        <v>1782</v>
      </c>
      <c r="U14" s="185">
        <v>42650</v>
      </c>
      <c r="V14" s="192">
        <v>26920</v>
      </c>
      <c r="W14" s="190">
        <v>448.66699999999997</v>
      </c>
      <c r="X14" s="192">
        <v>11.7</v>
      </c>
      <c r="Y14" s="190">
        <v>1.0149999999999999</v>
      </c>
      <c r="Z14" s="192">
        <v>780.01099999999997</v>
      </c>
      <c r="AA14" s="193">
        <v>280.5</v>
      </c>
      <c r="AB14" s="190">
        <v>5.0229999999999997</v>
      </c>
      <c r="AC14" s="194">
        <v>90.662000000000006</v>
      </c>
      <c r="AD14" s="192">
        <v>1</v>
      </c>
      <c r="AE14" s="190">
        <v>0.90700000000000003</v>
      </c>
      <c r="AF14" s="194">
        <v>89.754999999999995</v>
      </c>
    </row>
    <row r="15" spans="1:32" x14ac:dyDescent="0.3">
      <c r="C15" t="s">
        <v>1783</v>
      </c>
      <c r="D15" t="s">
        <v>43</v>
      </c>
      <c r="E15" t="s">
        <v>1784</v>
      </c>
      <c r="F15" t="s">
        <v>15</v>
      </c>
      <c r="G15" t="s">
        <v>1785</v>
      </c>
      <c r="H15" s="6">
        <v>160000</v>
      </c>
      <c r="I15" s="185">
        <v>42480</v>
      </c>
      <c r="J15" t="s">
        <v>1769</v>
      </c>
      <c r="K15" t="s">
        <v>1181</v>
      </c>
      <c r="L15" t="s">
        <v>1786</v>
      </c>
      <c r="M15" t="s">
        <v>1787</v>
      </c>
      <c r="N15" t="s">
        <v>1788</v>
      </c>
      <c r="O15" t="s">
        <v>1789</v>
      </c>
      <c r="P15" t="s">
        <v>1790</v>
      </c>
      <c r="Q15" t="s">
        <v>1791</v>
      </c>
      <c r="R15" t="s">
        <v>1792</v>
      </c>
      <c r="S15" t="s">
        <v>1793</v>
      </c>
      <c r="T15" t="s">
        <v>1794</v>
      </c>
      <c r="U15" s="185">
        <v>42641</v>
      </c>
      <c r="V15" s="192">
        <v>25580</v>
      </c>
      <c r="W15" s="190">
        <v>426.33300000000003</v>
      </c>
      <c r="X15" s="192">
        <v>11.3</v>
      </c>
      <c r="Y15" s="190">
        <v>1.02</v>
      </c>
      <c r="Z15" s="192">
        <v>933.00099999999998</v>
      </c>
      <c r="AA15" s="193">
        <v>234.358</v>
      </c>
      <c r="AB15" s="190">
        <v>5.0199999999999996</v>
      </c>
      <c r="AC15" s="194">
        <v>86.625</v>
      </c>
      <c r="AD15" s="192">
        <v>0.62</v>
      </c>
      <c r="AE15" s="190">
        <v>0.53700000000000003</v>
      </c>
      <c r="AF15" s="194">
        <v>86.087999999999994</v>
      </c>
    </row>
    <row r="16" spans="1:32" x14ac:dyDescent="0.3">
      <c r="V16" s="197"/>
      <c r="W16" s="201"/>
      <c r="X16" s="197"/>
      <c r="Y16" s="201"/>
      <c r="Z16" s="197"/>
      <c r="AA16" s="202"/>
      <c r="AB16" s="201"/>
      <c r="AC16" s="203"/>
      <c r="AD16" s="197"/>
      <c r="AE16" s="201"/>
      <c r="AF16" s="203"/>
    </row>
    <row r="17" spans="1:32" x14ac:dyDescent="0.3">
      <c r="A17" t="s">
        <v>1286</v>
      </c>
    </row>
    <row r="18" spans="1:32" x14ac:dyDescent="0.3">
      <c r="A18" t="s">
        <v>1795</v>
      </c>
      <c r="C18" t="s">
        <v>1796</v>
      </c>
      <c r="D18" t="s">
        <v>681</v>
      </c>
      <c r="E18" t="s">
        <v>874</v>
      </c>
      <c r="F18" t="s">
        <v>15</v>
      </c>
      <c r="G18" s="186"/>
      <c r="I18" s="185">
        <v>42469</v>
      </c>
      <c r="U18" s="185">
        <v>42625</v>
      </c>
      <c r="V18" s="192">
        <v>23320</v>
      </c>
      <c r="W18" s="190">
        <v>388.66699999999997</v>
      </c>
      <c r="X18" s="192">
        <v>12</v>
      </c>
      <c r="Y18" s="190">
        <v>1.0109999999999999</v>
      </c>
      <c r="Z18" s="192">
        <v>834</v>
      </c>
      <c r="AA18" s="193">
        <v>275</v>
      </c>
      <c r="AB18" s="190">
        <v>5.2649999999999997</v>
      </c>
      <c r="AC18" s="194">
        <v>74.632999999999996</v>
      </c>
      <c r="AD18" s="192">
        <v>1.9</v>
      </c>
      <c r="AE18" s="190">
        <v>1.4179999999999999</v>
      </c>
      <c r="AF18" s="194">
        <v>73.215000000000003</v>
      </c>
    </row>
    <row r="19" spans="1:32" x14ac:dyDescent="0.3">
      <c r="C19" t="s">
        <v>212</v>
      </c>
      <c r="D19" t="s">
        <v>41</v>
      </c>
      <c r="E19" t="s">
        <v>893</v>
      </c>
      <c r="F19" t="s">
        <v>15</v>
      </c>
      <c r="G19" t="s">
        <v>1768</v>
      </c>
      <c r="H19">
        <v>155000</v>
      </c>
      <c r="I19" s="185">
        <v>42465</v>
      </c>
      <c r="J19" t="s">
        <v>1288</v>
      </c>
      <c r="K19" t="s">
        <v>1254</v>
      </c>
      <c r="L19" t="s">
        <v>1293</v>
      </c>
      <c r="N19" t="s">
        <v>1797</v>
      </c>
      <c r="O19" t="s">
        <v>971</v>
      </c>
      <c r="P19" t="s">
        <v>222</v>
      </c>
      <c r="R19" t="s">
        <v>1798</v>
      </c>
      <c r="S19" t="s">
        <v>1382</v>
      </c>
      <c r="T19" t="s">
        <v>1799</v>
      </c>
      <c r="U19" s="185">
        <v>42628</v>
      </c>
      <c r="V19" s="192">
        <v>27300</v>
      </c>
      <c r="W19" s="190">
        <v>455</v>
      </c>
      <c r="X19" s="192">
        <v>10.3</v>
      </c>
      <c r="Y19" s="190">
        <v>1.0309999999999999</v>
      </c>
      <c r="Z19" s="192">
        <v>738</v>
      </c>
      <c r="AA19" s="193">
        <v>330</v>
      </c>
      <c r="AB19" s="190">
        <v>5.5910000000000002</v>
      </c>
      <c r="AC19" s="194">
        <v>83.903999999999996</v>
      </c>
      <c r="AD19" s="192">
        <v>0.7</v>
      </c>
      <c r="AE19" s="190">
        <v>0.58699999999999997</v>
      </c>
      <c r="AF19" s="194">
        <v>83.316999999999993</v>
      </c>
    </row>
    <row r="20" spans="1:32" x14ac:dyDescent="0.3">
      <c r="C20" t="s">
        <v>972</v>
      </c>
      <c r="D20" t="s">
        <v>41</v>
      </c>
      <c r="E20" t="s">
        <v>893</v>
      </c>
      <c r="F20" t="s">
        <v>15</v>
      </c>
      <c r="G20" t="s">
        <v>1800</v>
      </c>
      <c r="H20">
        <v>145000</v>
      </c>
      <c r="I20" s="185">
        <v>42468</v>
      </c>
      <c r="J20" t="s">
        <v>1288</v>
      </c>
      <c r="K20" t="s">
        <v>1254</v>
      </c>
      <c r="L20" t="s">
        <v>1801</v>
      </c>
      <c r="O20" t="s">
        <v>971</v>
      </c>
      <c r="P20" t="s">
        <v>1802</v>
      </c>
      <c r="R20" t="s">
        <v>908</v>
      </c>
      <c r="S20" t="s">
        <v>1382</v>
      </c>
      <c r="T20" t="s">
        <v>779</v>
      </c>
      <c r="U20" s="185">
        <v>42633</v>
      </c>
      <c r="V20" s="192">
        <v>25640</v>
      </c>
      <c r="W20" s="190">
        <v>427.33300000000003</v>
      </c>
      <c r="X20" s="192">
        <v>12.4</v>
      </c>
      <c r="Y20" s="190">
        <v>1.0069999999999999</v>
      </c>
      <c r="Z20" s="192">
        <v>1140</v>
      </c>
      <c r="AA20" s="193">
        <v>204</v>
      </c>
      <c r="AB20" s="190">
        <v>5.3390000000000004</v>
      </c>
      <c r="AC20" s="194">
        <v>80.599999999999994</v>
      </c>
      <c r="AD20" s="192">
        <v>0.4</v>
      </c>
      <c r="AE20" s="190">
        <v>0.32200000000000001</v>
      </c>
      <c r="AF20" s="194">
        <v>80.278000000000006</v>
      </c>
    </row>
    <row r="21" spans="1:32" x14ac:dyDescent="0.3">
      <c r="C21" t="s">
        <v>1508</v>
      </c>
      <c r="D21" t="s">
        <v>41</v>
      </c>
      <c r="E21" t="s">
        <v>893</v>
      </c>
      <c r="F21" t="s">
        <v>15</v>
      </c>
      <c r="G21" t="s">
        <v>1800</v>
      </c>
      <c r="H21">
        <v>150000</v>
      </c>
      <c r="I21" s="185">
        <v>42458</v>
      </c>
      <c r="J21" t="s">
        <v>1288</v>
      </c>
      <c r="K21" t="s">
        <v>1254</v>
      </c>
      <c r="L21" t="s">
        <v>1293</v>
      </c>
      <c r="O21" t="s">
        <v>1789</v>
      </c>
      <c r="P21" t="s">
        <v>1802</v>
      </c>
      <c r="S21" t="s">
        <v>1216</v>
      </c>
      <c r="T21" t="s">
        <v>779</v>
      </c>
      <c r="U21" s="185">
        <v>42626</v>
      </c>
      <c r="V21" s="192">
        <v>24400</v>
      </c>
      <c r="W21" s="190">
        <v>406.66699999999997</v>
      </c>
      <c r="X21" s="192">
        <v>10</v>
      </c>
      <c r="Y21" s="190">
        <v>1.034</v>
      </c>
      <c r="Z21" s="192">
        <v>567</v>
      </c>
      <c r="AA21" s="193">
        <v>420</v>
      </c>
      <c r="AB21" s="190">
        <v>5.4669999999999996</v>
      </c>
      <c r="AC21" s="194">
        <v>76.915000000000006</v>
      </c>
      <c r="AD21" s="192">
        <v>0.8</v>
      </c>
      <c r="AE21" s="190">
        <v>0.61499999999999999</v>
      </c>
      <c r="AF21" s="194">
        <v>76.3</v>
      </c>
    </row>
    <row r="22" spans="1:32" x14ac:dyDescent="0.3">
      <c r="C22" t="s">
        <v>277</v>
      </c>
      <c r="D22" t="s">
        <v>41</v>
      </c>
      <c r="E22" t="s">
        <v>893</v>
      </c>
      <c r="F22" t="s">
        <v>15</v>
      </c>
      <c r="G22" t="s">
        <v>1803</v>
      </c>
      <c r="H22">
        <v>145000</v>
      </c>
      <c r="I22" s="185">
        <v>42478</v>
      </c>
      <c r="J22" t="s">
        <v>1456</v>
      </c>
      <c r="K22" t="s">
        <v>1254</v>
      </c>
      <c r="L22" t="s">
        <v>1804</v>
      </c>
      <c r="O22" t="s">
        <v>1738</v>
      </c>
      <c r="P22" t="s">
        <v>1805</v>
      </c>
      <c r="Q22" t="s">
        <v>1806</v>
      </c>
      <c r="R22" t="s">
        <v>1807</v>
      </c>
      <c r="S22" t="s">
        <v>1382</v>
      </c>
      <c r="T22" s="224">
        <v>1.25</v>
      </c>
      <c r="U22" s="185">
        <v>42634</v>
      </c>
      <c r="V22" s="214">
        <v>21920</v>
      </c>
      <c r="W22" s="215">
        <v>365.33300000000003</v>
      </c>
      <c r="X22" s="214">
        <v>11.7</v>
      </c>
      <c r="Y22" s="215">
        <v>1.0149999999999999</v>
      </c>
      <c r="Z22" s="214">
        <v>378</v>
      </c>
      <c r="AA22" s="216">
        <v>585</v>
      </c>
      <c r="AB22" s="215">
        <v>5.0759999999999996</v>
      </c>
      <c r="AC22" s="217">
        <v>73.052000000000007</v>
      </c>
      <c r="AD22" s="214">
        <v>1.2</v>
      </c>
      <c r="AE22" s="215">
        <v>0.877</v>
      </c>
      <c r="AF22" s="217">
        <v>72.174999999999997</v>
      </c>
    </row>
    <row r="23" spans="1:32" x14ac:dyDescent="0.3">
      <c r="C23" t="s">
        <v>281</v>
      </c>
      <c r="D23" t="s">
        <v>34</v>
      </c>
      <c r="E23" t="s">
        <v>1808</v>
      </c>
      <c r="F23" t="s">
        <v>15</v>
      </c>
      <c r="G23" t="s">
        <v>1809</v>
      </c>
      <c r="H23">
        <v>140000</v>
      </c>
      <c r="I23" s="185">
        <v>42484</v>
      </c>
      <c r="J23" t="s">
        <v>1810</v>
      </c>
      <c r="K23" t="s">
        <v>1811</v>
      </c>
      <c r="L23" t="s">
        <v>1496</v>
      </c>
      <c r="O23" t="s">
        <v>1812</v>
      </c>
      <c r="P23" t="s">
        <v>1372</v>
      </c>
      <c r="Q23" t="s">
        <v>1813</v>
      </c>
      <c r="R23" t="s">
        <v>1814</v>
      </c>
      <c r="S23" t="s">
        <v>352</v>
      </c>
      <c r="T23" s="224" t="s">
        <v>1606</v>
      </c>
      <c r="U23" s="185">
        <v>42655</v>
      </c>
      <c r="V23" s="192">
        <v>29100</v>
      </c>
      <c r="W23" s="190">
        <v>485</v>
      </c>
      <c r="X23" s="192">
        <v>12.3</v>
      </c>
      <c r="Y23" s="190">
        <v>1.008</v>
      </c>
      <c r="Z23" s="192">
        <v>500</v>
      </c>
      <c r="AA23" s="193">
        <v>436</v>
      </c>
      <c r="AB23" s="190">
        <v>5.0049999999999999</v>
      </c>
      <c r="AC23" s="194">
        <v>97.677999999999997</v>
      </c>
      <c r="AD23" s="192">
        <v>0.6</v>
      </c>
      <c r="AE23" s="190">
        <v>0.58599999999999997</v>
      </c>
      <c r="AF23" s="194">
        <v>97.091999999999999</v>
      </c>
    </row>
    <row r="24" spans="1:32" x14ac:dyDescent="0.3">
      <c r="I24" s="185"/>
      <c r="T24" s="224"/>
      <c r="U24" s="185"/>
      <c r="V24" s="225"/>
      <c r="W24" s="226"/>
      <c r="X24" s="225"/>
      <c r="Y24" s="226"/>
      <c r="Z24" s="225"/>
      <c r="AA24" s="227"/>
      <c r="AB24" s="226"/>
      <c r="AC24" s="228"/>
      <c r="AD24" s="225"/>
      <c r="AE24" s="226"/>
      <c r="AF24" s="228"/>
    </row>
    <row r="25" spans="1:32" x14ac:dyDescent="0.3">
      <c r="A25" t="s">
        <v>1815</v>
      </c>
    </row>
    <row r="26" spans="1:32" x14ac:dyDescent="0.3">
      <c r="C26" t="s">
        <v>1816</v>
      </c>
      <c r="D26" t="s">
        <v>525</v>
      </c>
      <c r="E26" t="s">
        <v>134</v>
      </c>
      <c r="F26" t="s">
        <v>15</v>
      </c>
      <c r="G26" s="186"/>
      <c r="H26" s="186"/>
      <c r="I26" s="185">
        <v>42461</v>
      </c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5">
        <v>42639</v>
      </c>
      <c r="V26" s="192">
        <v>26860</v>
      </c>
      <c r="W26" s="190">
        <v>447.66699999999997</v>
      </c>
      <c r="X26" s="192">
        <v>15.1</v>
      </c>
      <c r="Y26" s="190">
        <v>0.97599999999999998</v>
      </c>
      <c r="Z26" s="192">
        <v>500</v>
      </c>
      <c r="AA26" s="193">
        <v>517</v>
      </c>
      <c r="AB26" s="190">
        <v>5.9340000000000002</v>
      </c>
      <c r="AC26" s="194">
        <v>73.63</v>
      </c>
      <c r="AD26" s="192">
        <v>0.7</v>
      </c>
      <c r="AE26" s="190">
        <v>0.51500000000000001</v>
      </c>
      <c r="AF26" s="194">
        <v>73.114999999999995</v>
      </c>
    </row>
    <row r="27" spans="1:32" x14ac:dyDescent="0.3">
      <c r="C27" t="s">
        <v>1001</v>
      </c>
      <c r="D27" t="s">
        <v>784</v>
      </c>
      <c r="E27" t="s">
        <v>893</v>
      </c>
      <c r="F27" t="s">
        <v>1539</v>
      </c>
      <c r="G27" t="s">
        <v>1817</v>
      </c>
      <c r="H27">
        <v>130000</v>
      </c>
      <c r="I27" s="185">
        <v>42486</v>
      </c>
      <c r="J27" t="s">
        <v>1214</v>
      </c>
      <c r="K27" t="s">
        <v>1818</v>
      </c>
      <c r="L27" t="s">
        <v>1819</v>
      </c>
      <c r="P27" t="s">
        <v>1820</v>
      </c>
      <c r="R27" t="s">
        <v>210</v>
      </c>
      <c r="S27" t="s">
        <v>1821</v>
      </c>
      <c r="T27" t="s">
        <v>32</v>
      </c>
      <c r="U27" s="185">
        <v>42642</v>
      </c>
      <c r="V27" s="192">
        <v>29180</v>
      </c>
      <c r="W27" s="190">
        <v>486.33300000000003</v>
      </c>
      <c r="X27" s="192">
        <v>11.8</v>
      </c>
      <c r="Y27" s="190">
        <v>1.014</v>
      </c>
      <c r="Z27" s="192">
        <v>2133</v>
      </c>
      <c r="AA27" s="193">
        <v>110</v>
      </c>
      <c r="AB27" s="190">
        <v>5.3860000000000001</v>
      </c>
      <c r="AC27" s="194">
        <v>91.56</v>
      </c>
      <c r="AD27" s="192">
        <v>0.8</v>
      </c>
      <c r="AE27" s="190">
        <v>0.73199999999999998</v>
      </c>
      <c r="AF27" s="194">
        <v>90.828000000000003</v>
      </c>
    </row>
    <row r="28" spans="1:32" x14ac:dyDescent="0.3">
      <c r="C28" t="s">
        <v>1367</v>
      </c>
      <c r="D28" t="s">
        <v>784</v>
      </c>
      <c r="E28" t="s">
        <v>1822</v>
      </c>
      <c r="F28" t="s">
        <v>15</v>
      </c>
      <c r="G28" t="s">
        <v>1817</v>
      </c>
      <c r="H28">
        <v>135000</v>
      </c>
      <c r="I28" s="185">
        <v>42467</v>
      </c>
      <c r="J28" t="s">
        <v>1214</v>
      </c>
      <c r="K28" t="s">
        <v>1457</v>
      </c>
      <c r="L28" t="s">
        <v>1823</v>
      </c>
      <c r="N28" t="s">
        <v>64</v>
      </c>
      <c r="P28" t="s">
        <v>1824</v>
      </c>
      <c r="Q28" t="s">
        <v>967</v>
      </c>
      <c r="R28" t="s">
        <v>1825</v>
      </c>
      <c r="S28" t="s">
        <v>1382</v>
      </c>
      <c r="T28" t="s">
        <v>32</v>
      </c>
      <c r="U28" s="185">
        <v>42640</v>
      </c>
      <c r="V28" s="192">
        <v>32300</v>
      </c>
      <c r="W28" s="190">
        <v>538.33299999999997</v>
      </c>
      <c r="X28" s="192">
        <v>14.4</v>
      </c>
      <c r="Y28" s="190">
        <v>0.98399999999999999</v>
      </c>
      <c r="Z28" s="192">
        <v>200</v>
      </c>
      <c r="AA28" s="193">
        <v>1200</v>
      </c>
      <c r="AB28" s="190">
        <v>5.51</v>
      </c>
      <c r="AC28" s="194">
        <v>96.138000000000005</v>
      </c>
      <c r="AD28" s="192">
        <v>1</v>
      </c>
      <c r="AE28" s="190">
        <v>0.96099999999999997</v>
      </c>
      <c r="AF28" s="194">
        <v>95.177000000000007</v>
      </c>
    </row>
    <row r="29" spans="1:32" x14ac:dyDescent="0.3">
      <c r="C29" t="s">
        <v>1826</v>
      </c>
      <c r="D29" t="s">
        <v>784</v>
      </c>
      <c r="E29" t="s">
        <v>1599</v>
      </c>
      <c r="F29" t="s">
        <v>15</v>
      </c>
      <c r="G29" t="s">
        <v>1827</v>
      </c>
      <c r="H29">
        <v>135000</v>
      </c>
      <c r="I29" s="185">
        <v>42470</v>
      </c>
      <c r="J29" t="s">
        <v>1244</v>
      </c>
      <c r="K29" t="s">
        <v>1457</v>
      </c>
      <c r="L29" t="s">
        <v>1828</v>
      </c>
      <c r="M29" t="s">
        <v>1829</v>
      </c>
      <c r="N29" t="s">
        <v>1486</v>
      </c>
      <c r="O29" t="s">
        <v>64</v>
      </c>
      <c r="P29" t="s">
        <v>1830</v>
      </c>
      <c r="Q29" t="s">
        <v>1831</v>
      </c>
      <c r="R29" t="s">
        <v>1832</v>
      </c>
      <c r="S29" t="s">
        <v>1382</v>
      </c>
      <c r="T29" t="s">
        <v>32</v>
      </c>
      <c r="U29" s="185">
        <v>42637</v>
      </c>
      <c r="V29" s="192">
        <v>25060</v>
      </c>
      <c r="W29" s="190">
        <v>417.66699999999997</v>
      </c>
      <c r="X29" s="192">
        <v>10.8</v>
      </c>
      <c r="Y29" s="190">
        <v>1.0249999999999999</v>
      </c>
      <c r="Z29" s="192">
        <v>471</v>
      </c>
      <c r="AA29" s="193">
        <v>477.5</v>
      </c>
      <c r="AB29" s="190">
        <v>5.1630000000000003</v>
      </c>
      <c r="AC29" s="194">
        <v>82.918999999999997</v>
      </c>
      <c r="AD29" s="192">
        <v>1</v>
      </c>
      <c r="AE29" s="190">
        <v>0.82899999999999996</v>
      </c>
      <c r="AF29" s="194">
        <v>82.09</v>
      </c>
    </row>
    <row r="30" spans="1:32" x14ac:dyDescent="0.3">
      <c r="C30" t="s">
        <v>1833</v>
      </c>
      <c r="D30" t="s">
        <v>784</v>
      </c>
      <c r="E30" t="s">
        <v>1834</v>
      </c>
      <c r="F30" t="s">
        <v>15</v>
      </c>
      <c r="G30" t="s">
        <v>1817</v>
      </c>
      <c r="H30">
        <v>14000</v>
      </c>
      <c r="I30" s="185">
        <v>42472</v>
      </c>
      <c r="J30" t="s">
        <v>1214</v>
      </c>
      <c r="K30" t="s">
        <v>1254</v>
      </c>
      <c r="N30" t="s">
        <v>1835</v>
      </c>
      <c r="P30" t="s">
        <v>1836</v>
      </c>
      <c r="Q30" t="s">
        <v>62</v>
      </c>
      <c r="R30" t="s">
        <v>1837</v>
      </c>
      <c r="S30" t="s">
        <v>1382</v>
      </c>
      <c r="T30" t="s">
        <v>32</v>
      </c>
      <c r="U30" s="185">
        <v>42640</v>
      </c>
      <c r="V30" s="192">
        <v>28860</v>
      </c>
      <c r="W30" s="190">
        <v>481</v>
      </c>
      <c r="X30" s="192">
        <v>12.2</v>
      </c>
      <c r="Y30" s="190">
        <v>1.0089999999999999</v>
      </c>
      <c r="Z30" s="192">
        <v>550</v>
      </c>
      <c r="AA30" s="193">
        <v>405</v>
      </c>
      <c r="AB30" s="190">
        <v>5.1139999999999999</v>
      </c>
      <c r="AC30" s="194">
        <v>94.902000000000001</v>
      </c>
      <c r="AD30" s="192">
        <v>1.2</v>
      </c>
      <c r="AE30" s="190">
        <v>1.139</v>
      </c>
      <c r="AF30" s="194">
        <v>93.763000000000005</v>
      </c>
    </row>
    <row r="31" spans="1:32" x14ac:dyDescent="0.3">
      <c r="C31" t="s">
        <v>566</v>
      </c>
      <c r="D31" t="s">
        <v>784</v>
      </c>
      <c r="E31" t="s">
        <v>1838</v>
      </c>
      <c r="F31" t="s">
        <v>15</v>
      </c>
      <c r="G31" t="s">
        <v>1827</v>
      </c>
      <c r="H31">
        <v>150000</v>
      </c>
      <c r="I31" s="185">
        <v>42484</v>
      </c>
      <c r="J31" t="s">
        <v>1214</v>
      </c>
      <c r="L31" t="s">
        <v>1839</v>
      </c>
      <c r="N31" t="s">
        <v>1840</v>
      </c>
      <c r="P31" t="s">
        <v>1443</v>
      </c>
      <c r="R31" t="s">
        <v>1841</v>
      </c>
      <c r="T31" t="s">
        <v>33</v>
      </c>
      <c r="U31" s="185">
        <v>42646</v>
      </c>
      <c r="V31" s="192">
        <v>27800</v>
      </c>
      <c r="W31" s="190">
        <v>463.33300000000003</v>
      </c>
      <c r="X31" s="192">
        <v>13.5</v>
      </c>
      <c r="Y31" s="190">
        <v>0.99399999999999999</v>
      </c>
      <c r="Z31" s="192">
        <v>933</v>
      </c>
      <c r="AA31" s="193">
        <v>234</v>
      </c>
      <c r="AB31" s="190">
        <v>5.0119999999999996</v>
      </c>
      <c r="AC31" s="194">
        <v>91.89</v>
      </c>
      <c r="AD31" s="192">
        <v>0.1</v>
      </c>
      <c r="AE31" s="190">
        <v>9.1999999999999998E-2</v>
      </c>
      <c r="AF31" s="194">
        <v>91.798000000000002</v>
      </c>
    </row>
    <row r="32" spans="1:32" x14ac:dyDescent="0.3">
      <c r="C32" t="s">
        <v>1354</v>
      </c>
      <c r="D32" t="s">
        <v>784</v>
      </c>
      <c r="E32" t="s">
        <v>166</v>
      </c>
      <c r="F32" t="s">
        <v>15</v>
      </c>
      <c r="G32" t="s">
        <v>1842</v>
      </c>
      <c r="H32">
        <v>140000</v>
      </c>
      <c r="I32" s="185">
        <v>42496</v>
      </c>
      <c r="J32" t="s">
        <v>1214</v>
      </c>
      <c r="K32" t="s">
        <v>1457</v>
      </c>
      <c r="L32" t="s">
        <v>1843</v>
      </c>
      <c r="O32" t="s">
        <v>1844</v>
      </c>
      <c r="P32" t="s">
        <v>189</v>
      </c>
      <c r="R32" t="s">
        <v>1845</v>
      </c>
      <c r="S32" t="s">
        <v>1250</v>
      </c>
      <c r="T32" t="s">
        <v>32</v>
      </c>
      <c r="U32" s="185">
        <v>42650</v>
      </c>
      <c r="V32" s="192">
        <v>22080</v>
      </c>
      <c r="W32" s="190">
        <v>368</v>
      </c>
      <c r="X32" s="192">
        <v>11.2</v>
      </c>
      <c r="Y32" s="190">
        <v>1.0209999999999999</v>
      </c>
      <c r="Z32" s="192">
        <v>465</v>
      </c>
      <c r="AA32" s="193">
        <v>470</v>
      </c>
      <c r="AB32" s="190">
        <v>5.0170000000000003</v>
      </c>
      <c r="AC32" s="194">
        <v>74.891000000000005</v>
      </c>
      <c r="AD32" s="192">
        <v>0.2</v>
      </c>
      <c r="AE32" s="190">
        <v>0.15</v>
      </c>
      <c r="AF32" s="194">
        <v>74.741</v>
      </c>
    </row>
    <row r="33" spans="1:32" x14ac:dyDescent="0.3">
      <c r="C33" t="s">
        <v>1846</v>
      </c>
      <c r="D33" t="s">
        <v>784</v>
      </c>
      <c r="E33" t="s">
        <v>893</v>
      </c>
      <c r="F33" t="s">
        <v>15</v>
      </c>
      <c r="G33" t="s">
        <v>1847</v>
      </c>
      <c r="H33">
        <v>140000</v>
      </c>
      <c r="I33" s="185">
        <v>42485</v>
      </c>
      <c r="J33" t="s">
        <v>1848</v>
      </c>
      <c r="K33" t="s">
        <v>1849</v>
      </c>
      <c r="L33" t="s">
        <v>1850</v>
      </c>
      <c r="O33" t="s">
        <v>318</v>
      </c>
      <c r="P33" t="s">
        <v>1851</v>
      </c>
      <c r="R33" t="s">
        <v>1852</v>
      </c>
      <c r="S33" t="s">
        <v>1853</v>
      </c>
      <c r="T33" t="s">
        <v>1854</v>
      </c>
      <c r="U33" s="185">
        <v>42643</v>
      </c>
      <c r="V33" s="192">
        <v>30980</v>
      </c>
      <c r="W33" s="190">
        <v>516.33299999999997</v>
      </c>
      <c r="X33" s="192">
        <v>13.1</v>
      </c>
      <c r="Y33" s="190">
        <v>0.999</v>
      </c>
      <c r="Z33" s="192">
        <v>1371</v>
      </c>
      <c r="AA33" s="193">
        <v>180</v>
      </c>
      <c r="AB33" s="190">
        <v>5.665</v>
      </c>
      <c r="AC33" s="194">
        <v>91.052999999999997</v>
      </c>
      <c r="AD33" s="192">
        <v>0.5</v>
      </c>
      <c r="AE33" s="190">
        <v>0.45500000000000002</v>
      </c>
      <c r="AF33" s="194">
        <v>90.597999999999999</v>
      </c>
    </row>
    <row r="34" spans="1:32" x14ac:dyDescent="0.3">
      <c r="C34" t="s">
        <v>1546</v>
      </c>
      <c r="D34" t="s">
        <v>784</v>
      </c>
      <c r="E34" t="s">
        <v>1217</v>
      </c>
      <c r="F34" t="s">
        <v>15</v>
      </c>
      <c r="G34" t="s">
        <v>1827</v>
      </c>
      <c r="H34">
        <v>140000</v>
      </c>
      <c r="I34" s="185">
        <v>42485</v>
      </c>
      <c r="J34" t="s">
        <v>1214</v>
      </c>
      <c r="K34" t="s">
        <v>1855</v>
      </c>
      <c r="L34" t="s">
        <v>1856</v>
      </c>
      <c r="M34" t="s">
        <v>1857</v>
      </c>
      <c r="N34" t="s">
        <v>1835</v>
      </c>
      <c r="P34" t="s">
        <v>1858</v>
      </c>
      <c r="Q34" t="s">
        <v>1859</v>
      </c>
      <c r="R34" t="s">
        <v>1860</v>
      </c>
      <c r="S34" t="s">
        <v>1861</v>
      </c>
      <c r="T34" t="s">
        <v>32</v>
      </c>
      <c r="U34" s="185">
        <v>42639</v>
      </c>
      <c r="V34" s="192">
        <v>28480</v>
      </c>
      <c r="W34" s="190">
        <v>474.66699999999997</v>
      </c>
      <c r="X34" s="192">
        <v>12.7</v>
      </c>
      <c r="Y34" s="190">
        <v>1.0029999999999999</v>
      </c>
      <c r="Z34" s="192">
        <v>780</v>
      </c>
      <c r="AA34" s="193">
        <v>300</v>
      </c>
      <c r="AB34" s="190">
        <v>5.3719999999999999</v>
      </c>
      <c r="AC34" s="194">
        <v>88.625</v>
      </c>
      <c r="AD34" s="192">
        <v>1.1000000000000001</v>
      </c>
      <c r="AE34" s="190">
        <v>0.97499999999999998</v>
      </c>
      <c r="AF34" s="194">
        <v>87.65</v>
      </c>
    </row>
    <row r="35" spans="1:32" x14ac:dyDescent="0.3">
      <c r="C35" t="s">
        <v>283</v>
      </c>
      <c r="D35" t="s">
        <v>291</v>
      </c>
      <c r="E35" t="s">
        <v>1522</v>
      </c>
      <c r="F35" t="s">
        <v>15</v>
      </c>
      <c r="G35" t="s">
        <v>1862</v>
      </c>
      <c r="H35">
        <v>140000</v>
      </c>
      <c r="I35" s="185">
        <v>42485</v>
      </c>
      <c r="J35" t="s">
        <v>1214</v>
      </c>
      <c r="K35" t="s">
        <v>1863</v>
      </c>
      <c r="L35" t="s">
        <v>1864</v>
      </c>
      <c r="P35" t="s">
        <v>1865</v>
      </c>
      <c r="Q35" t="s">
        <v>1866</v>
      </c>
      <c r="R35" t="s">
        <v>1867</v>
      </c>
      <c r="S35" t="s">
        <v>1868</v>
      </c>
      <c r="T35" t="s">
        <v>32</v>
      </c>
      <c r="U35" s="185">
        <v>42635</v>
      </c>
      <c r="V35" s="192">
        <v>31480</v>
      </c>
      <c r="W35" s="190">
        <v>524.66700000000003</v>
      </c>
      <c r="X35" s="192">
        <v>11.2</v>
      </c>
      <c r="Y35" s="190">
        <v>1.0209999999999999</v>
      </c>
      <c r="Z35" s="192">
        <v>654.5</v>
      </c>
      <c r="AA35" s="193">
        <v>397.5</v>
      </c>
      <c r="AB35" s="190">
        <v>5.9729999999999999</v>
      </c>
      <c r="AC35" s="194">
        <v>89.683999999999997</v>
      </c>
      <c r="AD35" s="192">
        <v>1.5</v>
      </c>
      <c r="AE35" s="190">
        <v>1.345</v>
      </c>
      <c r="AF35" s="194">
        <v>88.338999999999999</v>
      </c>
    </row>
    <row r="36" spans="1:32" x14ac:dyDescent="0.3">
      <c r="C36" t="s">
        <v>1869</v>
      </c>
      <c r="D36" t="s">
        <v>291</v>
      </c>
      <c r="E36" t="s">
        <v>166</v>
      </c>
      <c r="F36" t="s">
        <v>15</v>
      </c>
      <c r="G36" t="s">
        <v>1785</v>
      </c>
      <c r="H36">
        <v>140000</v>
      </c>
      <c r="I36" s="185">
        <v>42482</v>
      </c>
      <c r="J36" t="s">
        <v>1870</v>
      </c>
      <c r="K36" t="s">
        <v>1254</v>
      </c>
      <c r="L36" t="s">
        <v>1871</v>
      </c>
      <c r="N36" t="s">
        <v>1872</v>
      </c>
      <c r="O36" t="s">
        <v>1873</v>
      </c>
      <c r="P36" t="s">
        <v>1874</v>
      </c>
      <c r="S36" t="s">
        <v>1875</v>
      </c>
      <c r="T36" t="s">
        <v>32</v>
      </c>
      <c r="U36" s="185">
        <v>42649</v>
      </c>
      <c r="V36" s="192">
        <v>22420</v>
      </c>
      <c r="W36" s="190">
        <v>373.66699999999997</v>
      </c>
      <c r="X36" s="192">
        <v>12.6</v>
      </c>
      <c r="Y36" s="190">
        <v>1.0049999999999999</v>
      </c>
      <c r="Z36" s="192">
        <v>612</v>
      </c>
      <c r="AA36" s="193">
        <v>358</v>
      </c>
      <c r="AB36" s="190">
        <v>5.03</v>
      </c>
      <c r="AC36" s="194">
        <v>74.659000000000006</v>
      </c>
      <c r="AD36" s="192">
        <v>0.9</v>
      </c>
      <c r="AE36" s="190">
        <v>0.67200000000000004</v>
      </c>
      <c r="AF36" s="194">
        <v>73.986999999999995</v>
      </c>
    </row>
    <row r="37" spans="1:32" x14ac:dyDescent="0.3">
      <c r="I37" s="185"/>
      <c r="U37" s="185"/>
    </row>
    <row r="38" spans="1:32" x14ac:dyDescent="0.3">
      <c r="A38" t="s">
        <v>1251</v>
      </c>
    </row>
    <row r="39" spans="1:32" x14ac:dyDescent="0.3">
      <c r="C39" t="s">
        <v>1590</v>
      </c>
      <c r="D39" t="s">
        <v>29</v>
      </c>
      <c r="E39" t="s">
        <v>1876</v>
      </c>
      <c r="F39" t="s">
        <v>15</v>
      </c>
      <c r="G39" t="s">
        <v>1877</v>
      </c>
      <c r="H39">
        <v>145000</v>
      </c>
      <c r="I39" s="185">
        <v>42468</v>
      </c>
      <c r="J39" t="s">
        <v>1878</v>
      </c>
      <c r="K39" t="s">
        <v>301</v>
      </c>
      <c r="L39" t="s">
        <v>1879</v>
      </c>
      <c r="N39" t="s">
        <v>1880</v>
      </c>
      <c r="O39" t="s">
        <v>971</v>
      </c>
      <c r="P39" t="s">
        <v>1881</v>
      </c>
      <c r="R39" t="s">
        <v>65</v>
      </c>
      <c r="S39" t="s">
        <v>1216</v>
      </c>
      <c r="T39" t="s">
        <v>32</v>
      </c>
      <c r="U39" s="185">
        <v>42628</v>
      </c>
      <c r="V39" s="192">
        <v>33480</v>
      </c>
      <c r="W39" s="190">
        <v>558</v>
      </c>
      <c r="X39" s="191">
        <v>12.4</v>
      </c>
      <c r="Y39" s="190">
        <v>1.0069999999999999</v>
      </c>
      <c r="Z39" s="192">
        <v>600</v>
      </c>
      <c r="AA39" s="193">
        <v>399</v>
      </c>
      <c r="AB39" s="190">
        <v>5.4960000000000004</v>
      </c>
      <c r="AC39" s="194">
        <v>102.239</v>
      </c>
      <c r="AD39" s="191">
        <v>0.9</v>
      </c>
      <c r="AE39" s="190">
        <v>0.92</v>
      </c>
      <c r="AF39" s="194">
        <v>101.319</v>
      </c>
    </row>
    <row r="40" spans="1:32" x14ac:dyDescent="0.3">
      <c r="C40" t="s">
        <v>277</v>
      </c>
      <c r="D40" t="s">
        <v>29</v>
      </c>
      <c r="E40" t="s">
        <v>1876</v>
      </c>
      <c r="F40" t="s">
        <v>15</v>
      </c>
      <c r="G40" t="s">
        <v>1882</v>
      </c>
      <c r="H40">
        <v>140000</v>
      </c>
      <c r="I40" s="185">
        <v>42832</v>
      </c>
      <c r="J40" t="s">
        <v>1883</v>
      </c>
      <c r="K40" t="s">
        <v>301</v>
      </c>
      <c r="L40" t="s">
        <v>1884</v>
      </c>
      <c r="O40" t="s">
        <v>1738</v>
      </c>
      <c r="P40" t="s">
        <v>1885</v>
      </c>
      <c r="Q40" t="s">
        <v>1886</v>
      </c>
      <c r="R40" t="s">
        <v>1832</v>
      </c>
      <c r="S40" t="s">
        <v>1453</v>
      </c>
      <c r="T40" s="229" t="s">
        <v>32</v>
      </c>
      <c r="U40" s="185">
        <v>42634</v>
      </c>
      <c r="V40" s="192">
        <v>31040</v>
      </c>
      <c r="W40" s="190">
        <v>517.33299999999997</v>
      </c>
      <c r="X40" s="192">
        <v>13.7</v>
      </c>
      <c r="Y40" s="190">
        <v>0.99199999999999999</v>
      </c>
      <c r="Z40" s="192">
        <v>408</v>
      </c>
      <c r="AA40" s="193">
        <v>570</v>
      </c>
      <c r="AB40" s="190">
        <v>5.3390000000000004</v>
      </c>
      <c r="AC40" s="194">
        <v>96.122</v>
      </c>
      <c r="AD40" s="192">
        <v>0.6</v>
      </c>
      <c r="AE40" s="190">
        <v>0.57699999999999996</v>
      </c>
      <c r="AF40" s="194">
        <v>95.545000000000002</v>
      </c>
    </row>
    <row r="41" spans="1:32" x14ac:dyDescent="0.3">
      <c r="C41" t="s">
        <v>1291</v>
      </c>
      <c r="D41" t="s">
        <v>29</v>
      </c>
      <c r="E41" t="s">
        <v>1876</v>
      </c>
      <c r="F41" t="s">
        <v>15</v>
      </c>
      <c r="G41" t="s">
        <v>1882</v>
      </c>
      <c r="H41">
        <v>140000</v>
      </c>
      <c r="I41" s="185">
        <v>42485</v>
      </c>
      <c r="J41" t="s">
        <v>1887</v>
      </c>
      <c r="K41" t="s">
        <v>301</v>
      </c>
      <c r="L41" t="s">
        <v>1884</v>
      </c>
      <c r="O41" t="s">
        <v>1738</v>
      </c>
      <c r="P41" t="s">
        <v>1885</v>
      </c>
      <c r="Q41" t="s">
        <v>1886</v>
      </c>
      <c r="R41" t="s">
        <v>1832</v>
      </c>
      <c r="S41" t="s">
        <v>1382</v>
      </c>
      <c r="T41" s="229" t="s">
        <v>32</v>
      </c>
      <c r="U41" s="185">
        <v>42635</v>
      </c>
      <c r="V41" s="192">
        <v>30600</v>
      </c>
      <c r="W41" s="190">
        <v>510</v>
      </c>
      <c r="X41" s="192">
        <v>12.6</v>
      </c>
      <c r="Y41" s="190">
        <v>1.0049999999999999</v>
      </c>
      <c r="Z41" s="192">
        <v>864</v>
      </c>
      <c r="AA41" s="193">
        <v>277</v>
      </c>
      <c r="AB41" s="190">
        <v>5.4939999999999998</v>
      </c>
      <c r="AC41" s="194">
        <v>93.293000000000006</v>
      </c>
      <c r="AD41" s="192">
        <v>0.2</v>
      </c>
      <c r="AE41" s="190">
        <v>0.187</v>
      </c>
      <c r="AF41" s="194">
        <v>93.105999999999995</v>
      </c>
    </row>
    <row r="42" spans="1:32" x14ac:dyDescent="0.3">
      <c r="C42" t="s">
        <v>1888</v>
      </c>
      <c r="D42" t="s">
        <v>29</v>
      </c>
      <c r="E42" t="s">
        <v>893</v>
      </c>
      <c r="F42" t="s">
        <v>15</v>
      </c>
      <c r="G42" t="s">
        <v>1882</v>
      </c>
      <c r="H42">
        <v>145000</v>
      </c>
      <c r="I42" s="185">
        <v>42469</v>
      </c>
      <c r="J42" t="s">
        <v>1889</v>
      </c>
      <c r="K42" t="s">
        <v>301</v>
      </c>
      <c r="L42" t="s">
        <v>1890</v>
      </c>
      <c r="O42" t="s">
        <v>1789</v>
      </c>
      <c r="P42" t="s">
        <v>1891</v>
      </c>
      <c r="Q42" t="s">
        <v>1886</v>
      </c>
      <c r="R42" t="s">
        <v>1832</v>
      </c>
      <c r="S42" t="s">
        <v>1382</v>
      </c>
      <c r="T42" s="229" t="s">
        <v>32</v>
      </c>
      <c r="U42" s="185">
        <v>42622</v>
      </c>
      <c r="V42" s="192">
        <v>32720</v>
      </c>
      <c r="W42" s="190">
        <v>545.33299999999997</v>
      </c>
      <c r="X42" s="192">
        <v>14</v>
      </c>
      <c r="Y42" s="190">
        <v>0.98899999999999999</v>
      </c>
      <c r="Z42" s="192">
        <v>1560</v>
      </c>
      <c r="AA42" s="193">
        <v>162</v>
      </c>
      <c r="AB42" s="190">
        <v>5.8019999999999996</v>
      </c>
      <c r="AC42" s="194">
        <v>92.956999999999994</v>
      </c>
      <c r="AD42" s="192">
        <v>0.4</v>
      </c>
      <c r="AE42" s="190">
        <v>0.372</v>
      </c>
      <c r="AF42" s="194">
        <v>92.584999999999994</v>
      </c>
    </row>
    <row r="43" spans="1:32" x14ac:dyDescent="0.3">
      <c r="C43" t="s">
        <v>1892</v>
      </c>
      <c r="D43" t="s">
        <v>29</v>
      </c>
      <c r="E43" t="s">
        <v>893</v>
      </c>
      <c r="F43" t="s">
        <v>15</v>
      </c>
      <c r="G43" t="s">
        <v>1882</v>
      </c>
      <c r="H43">
        <v>145000</v>
      </c>
      <c r="I43" s="185">
        <v>42472</v>
      </c>
      <c r="J43" t="s">
        <v>1889</v>
      </c>
      <c r="K43" t="s">
        <v>301</v>
      </c>
      <c r="L43" t="s">
        <v>1890</v>
      </c>
      <c r="O43" t="s">
        <v>1789</v>
      </c>
      <c r="P43" t="s">
        <v>1891</v>
      </c>
      <c r="Q43" t="s">
        <v>1886</v>
      </c>
      <c r="R43" t="s">
        <v>1832</v>
      </c>
      <c r="S43" t="s">
        <v>1382</v>
      </c>
      <c r="T43" s="229" t="s">
        <v>32</v>
      </c>
      <c r="U43" s="185">
        <v>42635</v>
      </c>
      <c r="V43" s="192">
        <v>31400</v>
      </c>
      <c r="W43" s="190">
        <v>523.33299999999997</v>
      </c>
      <c r="X43" s="192">
        <v>13</v>
      </c>
      <c r="Y43" s="190">
        <v>1</v>
      </c>
      <c r="Z43" s="192">
        <v>315</v>
      </c>
      <c r="AA43" s="193">
        <v>765</v>
      </c>
      <c r="AB43" s="190">
        <v>5.532</v>
      </c>
      <c r="AC43" s="194">
        <v>94.600999999999999</v>
      </c>
      <c r="AD43" s="192">
        <v>0.8</v>
      </c>
      <c r="AE43" s="190">
        <v>0.75700000000000001</v>
      </c>
      <c r="AF43" s="194">
        <v>93.843999999999994</v>
      </c>
    </row>
    <row r="44" spans="1:32" x14ac:dyDescent="0.3">
      <c r="C44" t="s">
        <v>1893</v>
      </c>
      <c r="D44" t="s">
        <v>29</v>
      </c>
      <c r="E44" t="s">
        <v>166</v>
      </c>
      <c r="F44" t="s">
        <v>15</v>
      </c>
      <c r="G44" t="s">
        <v>1877</v>
      </c>
      <c r="H44">
        <v>150000</v>
      </c>
      <c r="I44" s="185">
        <v>42471</v>
      </c>
      <c r="J44" t="s">
        <v>1292</v>
      </c>
      <c r="K44" t="s">
        <v>301</v>
      </c>
      <c r="L44" t="s">
        <v>1894</v>
      </c>
      <c r="O44" t="s">
        <v>971</v>
      </c>
      <c r="P44" t="s">
        <v>1895</v>
      </c>
      <c r="Q44" t="s">
        <v>1886</v>
      </c>
      <c r="R44" t="s">
        <v>1832</v>
      </c>
      <c r="S44" t="s">
        <v>1453</v>
      </c>
      <c r="T44" s="229" t="s">
        <v>32</v>
      </c>
      <c r="U44" s="185">
        <v>42621</v>
      </c>
      <c r="V44" s="192">
        <v>29280</v>
      </c>
      <c r="W44" s="190">
        <v>488</v>
      </c>
      <c r="X44" s="192">
        <v>11.8</v>
      </c>
      <c r="Y44" s="190">
        <v>1.014</v>
      </c>
      <c r="Z44" s="192">
        <v>189</v>
      </c>
      <c r="AA44" s="193">
        <v>1200</v>
      </c>
      <c r="AB44" s="190">
        <v>5.2069999999999999</v>
      </c>
      <c r="AC44" s="194">
        <v>95.031999999999996</v>
      </c>
      <c r="AD44" s="192">
        <v>1</v>
      </c>
      <c r="AE44" s="190">
        <v>0.95</v>
      </c>
      <c r="AF44" s="194">
        <v>94.081999999999994</v>
      </c>
    </row>
    <row r="45" spans="1:32" x14ac:dyDescent="0.3">
      <c r="I45" s="185"/>
      <c r="T45" s="229"/>
      <c r="U45" s="185"/>
      <c r="V45" s="197"/>
      <c r="W45" s="201"/>
      <c r="X45" s="197"/>
      <c r="Y45" s="201"/>
      <c r="Z45" s="197"/>
      <c r="AA45" s="202"/>
      <c r="AB45" s="201"/>
      <c r="AC45" s="203"/>
      <c r="AD45" s="197"/>
      <c r="AE45" s="201"/>
      <c r="AF45" s="203"/>
    </row>
    <row r="46" spans="1:32" x14ac:dyDescent="0.3">
      <c r="A46" t="s">
        <v>1896</v>
      </c>
    </row>
    <row r="47" spans="1:32" x14ac:dyDescent="0.3">
      <c r="C47" t="s">
        <v>78</v>
      </c>
      <c r="D47" t="s">
        <v>79</v>
      </c>
      <c r="E47" t="s">
        <v>1777</v>
      </c>
      <c r="F47" t="s">
        <v>15</v>
      </c>
      <c r="G47" t="s">
        <v>1877</v>
      </c>
      <c r="H47">
        <v>165000</v>
      </c>
      <c r="I47" s="185">
        <v>42465</v>
      </c>
      <c r="J47" t="s">
        <v>1897</v>
      </c>
      <c r="K47" t="s">
        <v>1898</v>
      </c>
      <c r="N47" t="s">
        <v>1899</v>
      </c>
      <c r="O47" t="s">
        <v>1900</v>
      </c>
      <c r="P47" t="s">
        <v>1443</v>
      </c>
      <c r="R47" t="s">
        <v>1901</v>
      </c>
      <c r="T47" t="s">
        <v>32</v>
      </c>
      <c r="U47" s="185">
        <v>42629</v>
      </c>
      <c r="V47" s="192">
        <v>35860</v>
      </c>
      <c r="W47" s="190">
        <v>597.66700000000003</v>
      </c>
      <c r="X47" s="192">
        <v>12.7</v>
      </c>
      <c r="Y47" s="190">
        <v>1.0029999999999999</v>
      </c>
      <c r="Z47" s="192">
        <v>621</v>
      </c>
      <c r="AA47" s="193">
        <v>360</v>
      </c>
      <c r="AB47" s="190">
        <v>5.1319999999999997</v>
      </c>
      <c r="AC47" s="194">
        <v>116.80800000000001</v>
      </c>
      <c r="AD47" s="192">
        <v>2.5</v>
      </c>
      <c r="AE47" s="190">
        <v>2.92</v>
      </c>
      <c r="AF47" s="194">
        <v>113.88800000000001</v>
      </c>
    </row>
    <row r="48" spans="1:32" x14ac:dyDescent="0.3">
      <c r="C48" t="s">
        <v>1614</v>
      </c>
      <c r="D48" t="s">
        <v>27</v>
      </c>
      <c r="E48" t="s">
        <v>1822</v>
      </c>
      <c r="F48" t="s">
        <v>15</v>
      </c>
      <c r="G48" t="s">
        <v>1902</v>
      </c>
      <c r="H48" s="196">
        <v>160000</v>
      </c>
      <c r="I48" s="185">
        <v>42496</v>
      </c>
      <c r="J48" t="s">
        <v>25</v>
      </c>
      <c r="K48" t="s">
        <v>1903</v>
      </c>
      <c r="L48" t="s">
        <v>1904</v>
      </c>
      <c r="M48" t="s">
        <v>1905</v>
      </c>
      <c r="N48" t="s">
        <v>1906</v>
      </c>
      <c r="O48" t="s">
        <v>1907</v>
      </c>
      <c r="P48" t="s">
        <v>1908</v>
      </c>
      <c r="Q48" t="s">
        <v>1909</v>
      </c>
      <c r="R48" t="s">
        <v>1910</v>
      </c>
      <c r="S48" t="s">
        <v>1911</v>
      </c>
      <c r="T48" t="s">
        <v>33</v>
      </c>
      <c r="U48" s="185">
        <v>42639</v>
      </c>
      <c r="V48" s="192">
        <v>31560</v>
      </c>
      <c r="W48" s="190">
        <v>526</v>
      </c>
      <c r="X48" s="192">
        <v>13.1</v>
      </c>
      <c r="Y48" s="190">
        <v>0.999</v>
      </c>
      <c r="Z48" s="192">
        <v>750</v>
      </c>
      <c r="AA48" s="193">
        <v>297.66699999999997</v>
      </c>
      <c r="AB48" s="190">
        <v>5.125</v>
      </c>
      <c r="AC48" s="194">
        <v>102.532</v>
      </c>
      <c r="AD48" s="192">
        <v>1.5</v>
      </c>
      <c r="AE48" s="190">
        <v>1.538</v>
      </c>
      <c r="AF48" s="194">
        <v>100.994</v>
      </c>
    </row>
    <row r="49" spans="1:32" x14ac:dyDescent="0.3">
      <c r="C49" t="s">
        <v>1340</v>
      </c>
      <c r="D49" t="s">
        <v>27</v>
      </c>
      <c r="E49" t="s">
        <v>1912</v>
      </c>
      <c r="F49" t="s">
        <v>15</v>
      </c>
      <c r="G49" t="s">
        <v>1913</v>
      </c>
      <c r="H49" s="196">
        <v>140000</v>
      </c>
      <c r="I49" s="185">
        <v>42470</v>
      </c>
      <c r="J49" t="s">
        <v>1914</v>
      </c>
      <c r="K49" t="s">
        <v>1915</v>
      </c>
      <c r="L49" t="s">
        <v>1916</v>
      </c>
      <c r="N49" t="s">
        <v>1917</v>
      </c>
      <c r="O49" t="s">
        <v>1918</v>
      </c>
      <c r="P49" t="s">
        <v>1836</v>
      </c>
      <c r="R49" t="s">
        <v>1919</v>
      </c>
      <c r="S49" t="s">
        <v>1382</v>
      </c>
      <c r="T49" t="s">
        <v>1606</v>
      </c>
      <c r="U49" s="185">
        <v>42622</v>
      </c>
      <c r="V49" s="192">
        <v>29160</v>
      </c>
      <c r="W49" s="190">
        <v>486</v>
      </c>
      <c r="X49" s="192">
        <v>13.1</v>
      </c>
      <c r="Y49" s="190">
        <v>0.999</v>
      </c>
      <c r="Z49" s="192">
        <v>358</v>
      </c>
      <c r="AA49" s="193">
        <v>633</v>
      </c>
      <c r="AB49" s="190">
        <v>5.202</v>
      </c>
      <c r="AC49" s="194">
        <v>93.331999999999994</v>
      </c>
      <c r="AD49" s="192">
        <v>1.4</v>
      </c>
      <c r="AE49" s="190">
        <v>1.3069999999999999</v>
      </c>
      <c r="AF49" s="194">
        <v>92.025000000000006</v>
      </c>
    </row>
    <row r="50" spans="1:32" x14ac:dyDescent="0.3">
      <c r="A50" t="s">
        <v>1186</v>
      </c>
    </row>
    <row r="51" spans="1:32" x14ac:dyDescent="0.3">
      <c r="C51" t="s">
        <v>1430</v>
      </c>
      <c r="D51" t="s">
        <v>1205</v>
      </c>
      <c r="E51" t="s">
        <v>1920</v>
      </c>
      <c r="F51" t="s">
        <v>15</v>
      </c>
      <c r="G51" t="s">
        <v>1921</v>
      </c>
      <c r="H51">
        <v>165000</v>
      </c>
      <c r="I51" s="185">
        <v>42534</v>
      </c>
      <c r="J51" t="s">
        <v>1646</v>
      </c>
      <c r="K51" t="s">
        <v>1922</v>
      </c>
      <c r="L51" t="s">
        <v>1923</v>
      </c>
      <c r="O51" t="s">
        <v>1924</v>
      </c>
      <c r="P51" t="s">
        <v>1925</v>
      </c>
      <c r="Q51" t="s">
        <v>1926</v>
      </c>
      <c r="R51" t="s">
        <v>1927</v>
      </c>
      <c r="S51" t="s">
        <v>1928</v>
      </c>
      <c r="T51" t="s">
        <v>44</v>
      </c>
      <c r="U51" s="185">
        <v>42668</v>
      </c>
      <c r="V51" s="192">
        <v>23920</v>
      </c>
      <c r="W51" s="190">
        <v>398.66699999999997</v>
      </c>
      <c r="X51" s="192">
        <v>14.3</v>
      </c>
      <c r="Y51" s="190">
        <v>0.98499999999999999</v>
      </c>
      <c r="Z51" s="192">
        <v>721</v>
      </c>
      <c r="AA51" s="193">
        <v>348.75</v>
      </c>
      <c r="AB51" s="190">
        <v>5.7720000000000002</v>
      </c>
      <c r="AC51" s="194">
        <v>68.033000000000001</v>
      </c>
      <c r="AD51" s="192">
        <v>0.8</v>
      </c>
      <c r="AE51" s="190">
        <v>0.54400000000000004</v>
      </c>
      <c r="AF51" s="194">
        <v>67.489000000000004</v>
      </c>
    </row>
    <row r="52" spans="1:32" x14ac:dyDescent="0.3">
      <c r="C52" t="s">
        <v>1929</v>
      </c>
      <c r="D52" t="s">
        <v>1205</v>
      </c>
      <c r="E52" t="s">
        <v>1930</v>
      </c>
      <c r="F52" t="s">
        <v>15</v>
      </c>
      <c r="G52" t="s">
        <v>1931</v>
      </c>
      <c r="H52">
        <v>150000</v>
      </c>
      <c r="I52" s="185">
        <v>42504</v>
      </c>
      <c r="J52" t="s">
        <v>1932</v>
      </c>
      <c r="K52" t="s">
        <v>1933</v>
      </c>
      <c r="L52" t="s">
        <v>311</v>
      </c>
      <c r="N52" t="s">
        <v>1934</v>
      </c>
      <c r="O52" t="s">
        <v>1935</v>
      </c>
      <c r="P52" t="s">
        <v>1936</v>
      </c>
      <c r="Q52" t="s">
        <v>1937</v>
      </c>
      <c r="R52" t="s">
        <v>1938</v>
      </c>
      <c r="S52" t="s">
        <v>1939</v>
      </c>
      <c r="T52" t="s">
        <v>44</v>
      </c>
      <c r="U52" s="185">
        <v>42650</v>
      </c>
      <c r="V52" s="192">
        <v>25620</v>
      </c>
      <c r="W52" s="190">
        <v>427</v>
      </c>
      <c r="X52" s="192">
        <v>11.6</v>
      </c>
      <c r="Y52" s="190">
        <v>1.016</v>
      </c>
      <c r="Z52" s="192">
        <v>611</v>
      </c>
      <c r="AA52" s="193">
        <v>435.5</v>
      </c>
      <c r="AB52" s="190">
        <v>6.109</v>
      </c>
      <c r="AC52" s="194">
        <v>71.015000000000001</v>
      </c>
      <c r="AD52" s="192">
        <v>0.6</v>
      </c>
      <c r="AE52" s="190">
        <v>0.42599999999999999</v>
      </c>
      <c r="AF52" s="194">
        <v>70.588999999999999</v>
      </c>
    </row>
    <row r="53" spans="1:32" x14ac:dyDescent="0.3">
      <c r="C53" t="s">
        <v>1940</v>
      </c>
      <c r="D53" t="s">
        <v>1205</v>
      </c>
      <c r="E53" t="s">
        <v>1941</v>
      </c>
      <c r="F53" t="s">
        <v>398</v>
      </c>
      <c r="G53" t="s">
        <v>1942</v>
      </c>
      <c r="H53">
        <v>152000</v>
      </c>
      <c r="I53" s="185">
        <v>42495</v>
      </c>
      <c r="J53" t="s">
        <v>1943</v>
      </c>
      <c r="K53" t="s">
        <v>1944</v>
      </c>
      <c r="L53" t="s">
        <v>1945</v>
      </c>
      <c r="M53" t="s">
        <v>1946</v>
      </c>
      <c r="O53" t="s">
        <v>1947</v>
      </c>
      <c r="P53" t="s">
        <v>1948</v>
      </c>
      <c r="R53" t="s">
        <v>1949</v>
      </c>
      <c r="S53" t="s">
        <v>1335</v>
      </c>
      <c r="T53" t="s">
        <v>44</v>
      </c>
      <c r="U53" s="185">
        <v>42716</v>
      </c>
      <c r="V53" s="192">
        <v>22220</v>
      </c>
      <c r="W53" s="190">
        <v>370.33300000000003</v>
      </c>
      <c r="X53" s="192">
        <v>12.9</v>
      </c>
      <c r="Y53" s="190">
        <v>1.0009999999999999</v>
      </c>
      <c r="Z53" s="192">
        <v>778.75</v>
      </c>
      <c r="AA53" s="193">
        <v>302.75</v>
      </c>
      <c r="AB53" s="190">
        <v>5.4119999999999999</v>
      </c>
      <c r="AC53" s="194">
        <v>68.497</v>
      </c>
      <c r="AD53" s="192">
        <v>1.6</v>
      </c>
      <c r="AE53" s="190">
        <v>1.0960000000000001</v>
      </c>
      <c r="AF53" s="194">
        <v>67.400999999999996</v>
      </c>
    </row>
    <row r="54" spans="1:32" x14ac:dyDescent="0.3">
      <c r="A54" t="s">
        <v>1950</v>
      </c>
    </row>
    <row r="55" spans="1:32" x14ac:dyDescent="0.3">
      <c r="C55" t="s">
        <v>1688</v>
      </c>
      <c r="D55" t="s">
        <v>43</v>
      </c>
      <c r="E55" t="s">
        <v>1951</v>
      </c>
      <c r="G55" t="s">
        <v>1952</v>
      </c>
      <c r="H55">
        <v>140000</v>
      </c>
      <c r="I55" s="185">
        <v>42475</v>
      </c>
      <c r="J55" t="s">
        <v>1769</v>
      </c>
      <c r="L55" t="s">
        <v>418</v>
      </c>
      <c r="N55" t="s">
        <v>1953</v>
      </c>
      <c r="O55" t="s">
        <v>1954</v>
      </c>
      <c r="P55" t="s">
        <v>1955</v>
      </c>
      <c r="S55" t="s">
        <v>1956</v>
      </c>
      <c r="T55" t="s">
        <v>1957</v>
      </c>
      <c r="U55" s="185">
        <v>42646</v>
      </c>
      <c r="V55" s="192">
        <v>18880</v>
      </c>
      <c r="W55" s="190">
        <v>314.66699999999997</v>
      </c>
      <c r="X55" s="192">
        <v>9</v>
      </c>
      <c r="Y55" s="190">
        <v>1.046</v>
      </c>
      <c r="Z55" s="192">
        <v>669.01300000000003</v>
      </c>
      <c r="AA55" s="193">
        <v>338.86900000000003</v>
      </c>
      <c r="AB55" s="190">
        <v>5.2039999999999997</v>
      </c>
      <c r="AC55" s="194">
        <v>63.247999999999998</v>
      </c>
      <c r="AD55" s="192">
        <v>0.31</v>
      </c>
      <c r="AE55" s="190">
        <v>0.19600000000000001</v>
      </c>
      <c r="AF55" s="194">
        <v>63.052</v>
      </c>
    </row>
    <row r="56" spans="1:32" x14ac:dyDescent="0.3">
      <c r="C56" t="s">
        <v>1158</v>
      </c>
      <c r="D56" t="s">
        <v>219</v>
      </c>
      <c r="E56" t="s">
        <v>1958</v>
      </c>
      <c r="G56" t="s">
        <v>1877</v>
      </c>
      <c r="H56">
        <v>140000</v>
      </c>
      <c r="I56" s="185">
        <v>42487</v>
      </c>
      <c r="J56" t="s">
        <v>1533</v>
      </c>
      <c r="K56" t="s">
        <v>1254</v>
      </c>
      <c r="L56" t="s">
        <v>1959</v>
      </c>
      <c r="N56" t="s">
        <v>1535</v>
      </c>
      <c r="P56" t="s">
        <v>1960</v>
      </c>
      <c r="Q56" t="s">
        <v>1961</v>
      </c>
      <c r="R56" t="s">
        <v>1962</v>
      </c>
      <c r="S56" t="s">
        <v>1963</v>
      </c>
      <c r="T56" t="s">
        <v>32</v>
      </c>
      <c r="U56" s="185">
        <v>42646</v>
      </c>
      <c r="V56" s="192">
        <v>22580</v>
      </c>
      <c r="W56" s="190">
        <v>376.33300000000003</v>
      </c>
      <c r="X56" s="192">
        <v>12.7</v>
      </c>
      <c r="Y56" s="190">
        <v>1.0029999999999999</v>
      </c>
      <c r="Z56" s="192">
        <v>525</v>
      </c>
      <c r="AA56" s="193">
        <v>425</v>
      </c>
      <c r="AB56" s="190">
        <v>5.1219999999999999</v>
      </c>
      <c r="AC56" s="194">
        <v>73.694000000000003</v>
      </c>
      <c r="AD56" s="192">
        <v>0.7</v>
      </c>
      <c r="AE56" s="190">
        <v>0.51600000000000001</v>
      </c>
      <c r="AF56" s="194">
        <v>73.177999999999997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workbookViewId="0">
      <selection activeCell="A19" sqref="A19"/>
    </sheetView>
  </sheetViews>
  <sheetFormatPr defaultRowHeight="15.6" x14ac:dyDescent="0.3"/>
  <cols>
    <col min="1" max="1" width="17.19921875" customWidth="1"/>
    <col min="3" max="3" width="22.3984375" customWidth="1"/>
    <col min="4" max="4" width="12.3984375" customWidth="1"/>
    <col min="5" max="5" width="14" customWidth="1"/>
    <col min="7" max="7" width="10.3984375" bestFit="1" customWidth="1"/>
    <col min="8" max="8" width="13.19921875" customWidth="1"/>
    <col min="9" max="9" width="18.3984375" customWidth="1"/>
    <col min="10" max="10" width="25.69921875" customWidth="1"/>
    <col min="11" max="11" width="46.09765625" customWidth="1"/>
    <col min="12" max="12" width="30.8984375" customWidth="1"/>
    <col min="13" max="13" width="30.69921875" customWidth="1"/>
    <col min="14" max="14" width="26.69921875" customWidth="1"/>
    <col min="15" max="15" width="45.19921875" customWidth="1"/>
    <col min="16" max="16" width="20.8984375" customWidth="1"/>
    <col min="17" max="17" width="22.3984375" customWidth="1"/>
    <col min="18" max="18" width="34.8984375" customWidth="1"/>
    <col min="19" max="19" width="11.5" customWidth="1"/>
    <col min="20" max="20" width="10.3984375" bestFit="1" customWidth="1"/>
    <col min="21" max="21" width="12.8984375" style="196" customWidth="1"/>
    <col min="23" max="23" width="13.3984375" customWidth="1"/>
    <col min="24" max="24" width="11.59765625" customWidth="1"/>
    <col min="27" max="27" width="13.09765625" customWidth="1"/>
    <col min="28" max="28" width="14.3984375" customWidth="1"/>
    <col min="29" max="29" width="15.5" customWidth="1"/>
    <col min="30" max="30" width="11.3984375" customWidth="1"/>
    <col min="31" max="31" width="17.19921875" customWidth="1"/>
  </cols>
  <sheetData>
    <row r="1" spans="1:31" s="180" customFormat="1" ht="17.399999999999999" x14ac:dyDescent="0.35">
      <c r="A1" s="180" t="s">
        <v>866</v>
      </c>
      <c r="B1" s="180" t="s">
        <v>47</v>
      </c>
      <c r="C1" s="180" t="s">
        <v>0</v>
      </c>
      <c r="D1" s="180" t="s">
        <v>1</v>
      </c>
      <c r="E1" s="180" t="s">
        <v>6</v>
      </c>
      <c r="F1" s="180" t="s">
        <v>14</v>
      </c>
      <c r="G1" s="181" t="s">
        <v>860</v>
      </c>
      <c r="H1" s="180" t="s">
        <v>9</v>
      </c>
      <c r="I1" s="180" t="s">
        <v>10</v>
      </c>
      <c r="J1" s="180" t="s">
        <v>393</v>
      </c>
      <c r="K1" s="180" t="s">
        <v>49</v>
      </c>
      <c r="L1" s="180" t="s">
        <v>50</v>
      </c>
      <c r="M1" s="180" t="s">
        <v>861</v>
      </c>
      <c r="N1" s="180" t="s">
        <v>862</v>
      </c>
      <c r="O1" s="180" t="s">
        <v>863</v>
      </c>
      <c r="P1" s="180" t="s">
        <v>52</v>
      </c>
      <c r="Q1" s="180" t="s">
        <v>51</v>
      </c>
      <c r="R1" s="180" t="s">
        <v>58</v>
      </c>
      <c r="S1" s="180" t="s">
        <v>264</v>
      </c>
      <c r="T1" s="180" t="s">
        <v>265</v>
      </c>
      <c r="U1" s="195" t="s">
        <v>19</v>
      </c>
      <c r="V1" s="182" t="s">
        <v>18</v>
      </c>
      <c r="W1" s="180" t="s">
        <v>20</v>
      </c>
      <c r="X1" s="183" t="s">
        <v>46</v>
      </c>
      <c r="Y1" s="181" t="s">
        <v>119</v>
      </c>
      <c r="Z1" s="184" t="s">
        <v>120</v>
      </c>
      <c r="AA1" s="183" t="s">
        <v>21</v>
      </c>
      <c r="AB1" s="183" t="s">
        <v>865</v>
      </c>
      <c r="AC1" s="184" t="s">
        <v>17</v>
      </c>
      <c r="AD1" s="183" t="s">
        <v>22</v>
      </c>
      <c r="AE1" s="183" t="s">
        <v>864</v>
      </c>
    </row>
    <row r="2" spans="1:31" x14ac:dyDescent="0.3">
      <c r="A2" t="s">
        <v>1169</v>
      </c>
      <c r="B2">
        <v>1</v>
      </c>
      <c r="C2" t="s">
        <v>1455</v>
      </c>
      <c r="D2" t="s">
        <v>23</v>
      </c>
      <c r="E2" t="s">
        <v>874</v>
      </c>
      <c r="F2" t="s">
        <v>15</v>
      </c>
      <c r="G2">
        <v>120000</v>
      </c>
      <c r="H2" s="185">
        <v>42104</v>
      </c>
      <c r="I2" t="s">
        <v>1456</v>
      </c>
      <c r="J2" t="s">
        <v>1457</v>
      </c>
      <c r="K2" t="s">
        <v>1458</v>
      </c>
      <c r="L2" t="s">
        <v>1459</v>
      </c>
      <c r="M2" t="s">
        <v>1460</v>
      </c>
      <c r="O2" t="s">
        <v>1461</v>
      </c>
      <c r="P2" t="s">
        <v>1462</v>
      </c>
      <c r="Q2" t="s">
        <v>1195</v>
      </c>
      <c r="R2" t="s">
        <v>1463</v>
      </c>
      <c r="S2" t="s">
        <v>1464</v>
      </c>
      <c r="T2" s="185">
        <v>42264</v>
      </c>
      <c r="U2" s="192">
        <v>26160</v>
      </c>
      <c r="V2" s="190">
        <v>436</v>
      </c>
      <c r="W2" s="191">
        <v>12.1</v>
      </c>
      <c r="X2" s="190">
        <v>1.01</v>
      </c>
      <c r="Y2" s="192">
        <v>383</v>
      </c>
      <c r="Z2" s="193">
        <v>576.39400000000001</v>
      </c>
      <c r="AA2" s="190">
        <v>5.0679999999999996</v>
      </c>
      <c r="AB2" s="194">
        <v>86.89</v>
      </c>
      <c r="AC2" s="191">
        <v>1</v>
      </c>
      <c r="AD2" s="190">
        <v>0.86899999999999999</v>
      </c>
      <c r="AE2" s="194">
        <v>86.021000000000001</v>
      </c>
    </row>
    <row r="3" spans="1:31" x14ac:dyDescent="0.3">
      <c r="B3">
        <v>2</v>
      </c>
      <c r="C3" t="s">
        <v>1308</v>
      </c>
      <c r="D3" t="s">
        <v>23</v>
      </c>
      <c r="E3" t="s">
        <v>874</v>
      </c>
      <c r="F3" t="s">
        <v>15</v>
      </c>
      <c r="G3">
        <v>165000</v>
      </c>
      <c r="H3" s="185">
        <v>42101</v>
      </c>
      <c r="I3" t="s">
        <v>1244</v>
      </c>
      <c r="J3" t="s">
        <v>1465</v>
      </c>
      <c r="K3" t="s">
        <v>1466</v>
      </c>
      <c r="L3" t="s">
        <v>1467</v>
      </c>
      <c r="M3" t="s">
        <v>1468</v>
      </c>
      <c r="P3" t="s">
        <v>1469</v>
      </c>
      <c r="Q3" t="s">
        <v>1470</v>
      </c>
      <c r="R3" t="s">
        <v>1471</v>
      </c>
      <c r="S3" t="s">
        <v>1472</v>
      </c>
      <c r="T3" s="185">
        <v>42262</v>
      </c>
      <c r="U3" s="192">
        <v>29680</v>
      </c>
      <c r="V3" s="190">
        <v>494.66699999999997</v>
      </c>
      <c r="W3" s="192">
        <v>12.9</v>
      </c>
      <c r="X3" s="190">
        <v>1.0009999999999999</v>
      </c>
      <c r="Y3" s="192">
        <v>494.5</v>
      </c>
      <c r="Z3" s="193">
        <v>459.16699999999997</v>
      </c>
      <c r="AA3" s="190">
        <v>5.2130000000000001</v>
      </c>
      <c r="AB3" s="194">
        <v>94.986000000000004</v>
      </c>
      <c r="AC3" s="192">
        <v>1</v>
      </c>
      <c r="AD3" s="190">
        <v>0.95</v>
      </c>
      <c r="AE3" s="194">
        <v>94.036000000000001</v>
      </c>
    </row>
    <row r="4" spans="1:31" x14ac:dyDescent="0.3">
      <c r="B4">
        <v>3</v>
      </c>
      <c r="C4" t="s">
        <v>273</v>
      </c>
      <c r="D4" t="s">
        <v>23</v>
      </c>
      <c r="E4" t="s">
        <v>166</v>
      </c>
      <c r="F4" t="s">
        <v>15</v>
      </c>
      <c r="G4">
        <v>175000</v>
      </c>
      <c r="H4" s="185">
        <v>42116</v>
      </c>
      <c r="I4" t="s">
        <v>1244</v>
      </c>
      <c r="J4" t="s">
        <v>1473</v>
      </c>
      <c r="K4" t="s">
        <v>1466</v>
      </c>
      <c r="L4" t="s">
        <v>1474</v>
      </c>
      <c r="M4" t="s">
        <v>1468</v>
      </c>
      <c r="P4" t="s">
        <v>1469</v>
      </c>
      <c r="Q4" t="s">
        <v>210</v>
      </c>
      <c r="R4" t="s">
        <v>1475</v>
      </c>
      <c r="S4" t="s">
        <v>1472</v>
      </c>
      <c r="T4" s="185">
        <v>42269</v>
      </c>
      <c r="U4" s="192">
        <v>29420</v>
      </c>
      <c r="V4" s="190">
        <v>490.33300000000003</v>
      </c>
      <c r="W4" s="192">
        <v>11.8</v>
      </c>
      <c r="X4" s="190">
        <v>1.014</v>
      </c>
      <c r="Y4" s="192">
        <v>534</v>
      </c>
      <c r="Z4" s="193">
        <v>421.21100000000001</v>
      </c>
      <c r="AA4" s="190">
        <v>5.1639999999999997</v>
      </c>
      <c r="AB4" s="194">
        <v>96.281000000000006</v>
      </c>
      <c r="AC4" s="192">
        <v>1</v>
      </c>
      <c r="AD4" s="190">
        <v>0.96299999999999997</v>
      </c>
      <c r="AE4" s="194">
        <v>95.317999999999998</v>
      </c>
    </row>
    <row r="5" spans="1:31" x14ac:dyDescent="0.3">
      <c r="B5">
        <v>4</v>
      </c>
      <c r="C5" t="s">
        <v>1476</v>
      </c>
      <c r="D5" t="s">
        <v>129</v>
      </c>
      <c r="E5" t="s">
        <v>992</v>
      </c>
      <c r="F5" t="s">
        <v>15</v>
      </c>
      <c r="G5">
        <v>120000</v>
      </c>
      <c r="H5" s="185">
        <v>42125</v>
      </c>
      <c r="I5" s="189" t="s">
        <v>1477</v>
      </c>
      <c r="J5" t="s">
        <v>1478</v>
      </c>
      <c r="N5" t="s">
        <v>1479</v>
      </c>
      <c r="O5" t="s">
        <v>1480</v>
      </c>
      <c r="P5" t="s">
        <v>1481</v>
      </c>
      <c r="Q5" t="s">
        <v>1482</v>
      </c>
      <c r="R5" t="s">
        <v>1483</v>
      </c>
      <c r="S5" t="s">
        <v>1484</v>
      </c>
      <c r="T5" s="185">
        <v>42309</v>
      </c>
      <c r="U5" s="192">
        <v>30580</v>
      </c>
      <c r="V5" s="190">
        <v>509.66699999999997</v>
      </c>
      <c r="W5" s="192">
        <v>13.7</v>
      </c>
      <c r="X5" s="190">
        <v>0.99199999999999999</v>
      </c>
      <c r="Y5" s="192">
        <v>510</v>
      </c>
      <c r="Z5" s="193">
        <v>513</v>
      </c>
      <c r="AA5" s="190">
        <v>6.0060000000000002</v>
      </c>
      <c r="AB5" s="194">
        <v>84.180999999999997</v>
      </c>
      <c r="AC5" s="192">
        <v>0.8</v>
      </c>
      <c r="AD5" s="190">
        <v>0.67300000000000004</v>
      </c>
      <c r="AE5" s="194">
        <v>83.507999999999996</v>
      </c>
    </row>
    <row r="6" spans="1:31" x14ac:dyDescent="0.3">
      <c r="B6">
        <v>5</v>
      </c>
      <c r="C6" t="s">
        <v>2</v>
      </c>
      <c r="D6" t="s">
        <v>3</v>
      </c>
      <c r="E6" t="s">
        <v>1301</v>
      </c>
      <c r="F6" t="s">
        <v>15</v>
      </c>
      <c r="G6">
        <v>145000</v>
      </c>
      <c r="H6" s="185">
        <v>42126</v>
      </c>
      <c r="J6" t="s">
        <v>301</v>
      </c>
      <c r="K6" t="s">
        <v>1485</v>
      </c>
      <c r="M6" t="s">
        <v>1486</v>
      </c>
      <c r="O6" t="s">
        <v>1155</v>
      </c>
      <c r="Q6" t="s">
        <v>908</v>
      </c>
      <c r="R6" t="s">
        <v>1487</v>
      </c>
      <c r="S6">
        <v>38</v>
      </c>
      <c r="T6" s="209">
        <v>42282</v>
      </c>
      <c r="U6" s="192">
        <v>25560</v>
      </c>
      <c r="V6" s="190">
        <v>426</v>
      </c>
      <c r="W6" s="192">
        <v>15</v>
      </c>
      <c r="X6" s="190">
        <v>0.97699999999999998</v>
      </c>
      <c r="Y6" s="192">
        <v>990</v>
      </c>
      <c r="Z6" s="193">
        <v>240</v>
      </c>
      <c r="AA6" s="190">
        <v>5.4550000000000001</v>
      </c>
      <c r="AB6" s="194">
        <v>76.296999999999997</v>
      </c>
      <c r="AC6" s="192">
        <v>0.8</v>
      </c>
      <c r="AD6" s="190">
        <v>0.61</v>
      </c>
      <c r="AE6" s="194">
        <v>75.686999999999998</v>
      </c>
    </row>
    <row r="7" spans="1:31" x14ac:dyDescent="0.3">
      <c r="H7" s="185"/>
      <c r="T7" s="210"/>
      <c r="U7" s="192"/>
      <c r="V7" s="190"/>
      <c r="W7" s="192"/>
      <c r="X7" s="190"/>
      <c r="Y7" s="192"/>
      <c r="Z7" s="193"/>
      <c r="AA7" s="190"/>
      <c r="AB7" s="194"/>
      <c r="AC7" s="192"/>
      <c r="AD7" s="190"/>
      <c r="AE7" s="194"/>
    </row>
    <row r="8" spans="1:31" x14ac:dyDescent="0.3">
      <c r="A8" t="s">
        <v>1170</v>
      </c>
      <c r="B8">
        <v>1</v>
      </c>
      <c r="C8" t="s">
        <v>1384</v>
      </c>
      <c r="D8" t="s">
        <v>43</v>
      </c>
      <c r="E8" t="s">
        <v>166</v>
      </c>
      <c r="F8" t="s">
        <v>15</v>
      </c>
      <c r="G8">
        <v>152000</v>
      </c>
      <c r="H8" s="185">
        <v>42105</v>
      </c>
      <c r="I8" t="s">
        <v>1214</v>
      </c>
      <c r="J8" t="s">
        <v>1457</v>
      </c>
      <c r="K8" t="s">
        <v>1488</v>
      </c>
      <c r="N8" t="s">
        <v>1489</v>
      </c>
      <c r="O8" s="211" t="s">
        <v>1490</v>
      </c>
      <c r="P8" t="s">
        <v>1491</v>
      </c>
      <c r="Q8" t="s">
        <v>1492</v>
      </c>
      <c r="R8" t="s">
        <v>1493</v>
      </c>
      <c r="S8" t="s">
        <v>33</v>
      </c>
      <c r="T8" s="185">
        <v>42270</v>
      </c>
      <c r="U8" s="192">
        <v>26720</v>
      </c>
      <c r="V8" s="190">
        <v>445.33300000000003</v>
      </c>
      <c r="W8" s="192">
        <v>11.3</v>
      </c>
      <c r="X8" s="190">
        <v>1.02</v>
      </c>
      <c r="Y8" s="192">
        <v>876</v>
      </c>
      <c r="Z8" s="193">
        <v>250.2</v>
      </c>
      <c r="AA8" s="190">
        <v>5.032</v>
      </c>
      <c r="AB8" s="194">
        <v>90.27</v>
      </c>
      <c r="AC8" s="192">
        <v>0.16</v>
      </c>
      <c r="AD8" s="190">
        <v>0.14399999999999999</v>
      </c>
      <c r="AE8" s="194">
        <v>90.126000000000005</v>
      </c>
    </row>
    <row r="9" spans="1:31" x14ac:dyDescent="0.3">
      <c r="H9" s="185"/>
      <c r="R9" s="189"/>
      <c r="T9" s="185"/>
    </row>
    <row r="10" spans="1:31" x14ac:dyDescent="0.3">
      <c r="A10" t="s">
        <v>1286</v>
      </c>
      <c r="B10">
        <v>1</v>
      </c>
      <c r="C10" t="s">
        <v>281</v>
      </c>
      <c r="D10" t="s">
        <v>34</v>
      </c>
      <c r="E10" t="s">
        <v>874</v>
      </c>
      <c r="F10" t="s">
        <v>15</v>
      </c>
      <c r="G10">
        <v>140000</v>
      </c>
      <c r="H10" s="185">
        <v>42124</v>
      </c>
      <c r="I10" t="s">
        <v>1494</v>
      </c>
      <c r="J10" t="s">
        <v>1495</v>
      </c>
      <c r="K10" t="s">
        <v>1496</v>
      </c>
      <c r="L10" t="s">
        <v>1497</v>
      </c>
      <c r="N10" t="s">
        <v>1498</v>
      </c>
      <c r="O10" t="s">
        <v>1499</v>
      </c>
      <c r="P10" t="s">
        <v>1500</v>
      </c>
      <c r="Q10" t="s">
        <v>1501</v>
      </c>
      <c r="R10" t="s">
        <v>1502</v>
      </c>
      <c r="S10" t="s">
        <v>1295</v>
      </c>
      <c r="T10" s="185">
        <v>42278</v>
      </c>
      <c r="U10" s="192">
        <v>33040</v>
      </c>
      <c r="V10" s="190">
        <v>550.66700000000003</v>
      </c>
      <c r="W10" s="192">
        <v>13.2</v>
      </c>
      <c r="X10" s="190">
        <v>0.998</v>
      </c>
      <c r="Y10" s="192">
        <v>800</v>
      </c>
      <c r="Z10" s="193">
        <v>275</v>
      </c>
      <c r="AA10" s="190">
        <v>5.0510000000000002</v>
      </c>
      <c r="AB10" s="194">
        <v>108.803</v>
      </c>
      <c r="AC10" s="192">
        <v>0.04</v>
      </c>
      <c r="AD10" s="190">
        <v>4.3999999999999997E-2</v>
      </c>
      <c r="AE10" s="194">
        <v>108.759</v>
      </c>
    </row>
    <row r="11" spans="1:31" x14ac:dyDescent="0.3">
      <c r="B11">
        <v>2</v>
      </c>
      <c r="C11" t="s">
        <v>201</v>
      </c>
      <c r="D11" t="s">
        <v>34</v>
      </c>
      <c r="E11" t="s">
        <v>134</v>
      </c>
      <c r="F11" t="s">
        <v>15</v>
      </c>
      <c r="G11">
        <v>140000</v>
      </c>
      <c r="H11" s="185">
        <v>42124</v>
      </c>
      <c r="I11" t="s">
        <v>1503</v>
      </c>
      <c r="J11" t="s">
        <v>1504</v>
      </c>
      <c r="K11" t="s">
        <v>1496</v>
      </c>
      <c r="L11" t="s">
        <v>1505</v>
      </c>
      <c r="N11" t="s">
        <v>1498</v>
      </c>
      <c r="O11" t="s">
        <v>1506</v>
      </c>
      <c r="P11" t="s">
        <v>1500</v>
      </c>
      <c r="Q11" s="189" t="s">
        <v>1507</v>
      </c>
      <c r="R11" t="s">
        <v>1289</v>
      </c>
      <c r="S11" t="s">
        <v>1295</v>
      </c>
      <c r="T11" s="185">
        <v>42265</v>
      </c>
      <c r="U11" s="192">
        <v>30060</v>
      </c>
      <c r="V11" s="190">
        <v>501</v>
      </c>
      <c r="W11" s="192">
        <v>11.7</v>
      </c>
      <c r="X11" s="190">
        <v>1.0149999999999999</v>
      </c>
      <c r="Y11" s="192">
        <v>365</v>
      </c>
      <c r="Z11" s="193">
        <v>600</v>
      </c>
      <c r="AA11" s="190">
        <v>5.0279999999999996</v>
      </c>
      <c r="AB11" s="194">
        <v>101.137</v>
      </c>
      <c r="AC11" s="192">
        <v>0.2</v>
      </c>
      <c r="AD11" s="190">
        <v>0.20200000000000001</v>
      </c>
      <c r="AE11" s="194">
        <v>100.935</v>
      </c>
    </row>
    <row r="12" spans="1:31" x14ac:dyDescent="0.3">
      <c r="B12">
        <v>3</v>
      </c>
      <c r="C12" t="s">
        <v>1508</v>
      </c>
      <c r="D12" t="s">
        <v>29</v>
      </c>
      <c r="E12" t="s">
        <v>893</v>
      </c>
      <c r="F12" t="s">
        <v>15</v>
      </c>
      <c r="G12">
        <v>140000</v>
      </c>
      <c r="H12" s="185">
        <v>42100</v>
      </c>
      <c r="I12" t="s">
        <v>1214</v>
      </c>
      <c r="J12" t="s">
        <v>1509</v>
      </c>
      <c r="K12" t="s">
        <v>1510</v>
      </c>
      <c r="L12" t="s">
        <v>1511</v>
      </c>
      <c r="M12" t="s">
        <v>1512</v>
      </c>
      <c r="O12" t="s">
        <v>1513</v>
      </c>
      <c r="R12" t="s">
        <v>1289</v>
      </c>
      <c r="S12" s="189" t="s">
        <v>1514</v>
      </c>
      <c r="T12" s="185">
        <v>42261</v>
      </c>
      <c r="U12" s="192">
        <v>28300</v>
      </c>
      <c r="V12" s="190">
        <v>471.66699999999997</v>
      </c>
      <c r="W12" s="192">
        <v>9.9</v>
      </c>
      <c r="X12" s="190">
        <v>1.036</v>
      </c>
      <c r="Y12" s="192">
        <v>603</v>
      </c>
      <c r="Z12" s="193">
        <v>373</v>
      </c>
      <c r="AA12" s="190">
        <v>5.1630000000000003</v>
      </c>
      <c r="AB12" s="194">
        <v>94.644000000000005</v>
      </c>
      <c r="AC12" s="192">
        <v>1.2</v>
      </c>
      <c r="AD12" s="190">
        <v>1.1359999999999999</v>
      </c>
      <c r="AE12" s="194">
        <v>93.507999999999996</v>
      </c>
    </row>
    <row r="13" spans="1:31" x14ac:dyDescent="0.3">
      <c r="B13">
        <v>4</v>
      </c>
      <c r="C13" t="s">
        <v>1515</v>
      </c>
      <c r="D13" t="s">
        <v>152</v>
      </c>
      <c r="E13" t="s">
        <v>166</v>
      </c>
      <c r="F13" t="s">
        <v>15</v>
      </c>
      <c r="G13">
        <v>140518</v>
      </c>
      <c r="H13" s="185">
        <v>42142</v>
      </c>
      <c r="I13" t="s">
        <v>1516</v>
      </c>
      <c r="J13" t="s">
        <v>1517</v>
      </c>
      <c r="K13" t="s">
        <v>1518</v>
      </c>
      <c r="M13" t="s">
        <v>1519</v>
      </c>
      <c r="O13" t="s">
        <v>1520</v>
      </c>
      <c r="R13" t="s">
        <v>1521</v>
      </c>
      <c r="S13">
        <v>30</v>
      </c>
      <c r="T13" s="185">
        <v>42291</v>
      </c>
      <c r="U13" s="192">
        <v>25540</v>
      </c>
      <c r="V13" s="190">
        <v>425.66699999999997</v>
      </c>
      <c r="W13" s="192">
        <v>9.6999999999999993</v>
      </c>
      <c r="X13" s="190">
        <v>1.038</v>
      </c>
      <c r="Y13" s="192">
        <v>813.2</v>
      </c>
      <c r="Z13" s="193">
        <v>294.60000000000002</v>
      </c>
      <c r="AA13" s="190">
        <v>5.5</v>
      </c>
      <c r="AB13" s="194">
        <v>80.334999999999994</v>
      </c>
      <c r="AC13" s="192">
        <v>0.7</v>
      </c>
      <c r="AD13" s="190">
        <v>0.56200000000000006</v>
      </c>
      <c r="AE13" s="194">
        <v>79.772999999999996</v>
      </c>
    </row>
    <row r="15" spans="1:31" x14ac:dyDescent="0.3">
      <c r="A15" t="s">
        <v>1171</v>
      </c>
      <c r="B15">
        <v>1</v>
      </c>
      <c r="C15" t="s">
        <v>283</v>
      </c>
      <c r="D15" t="s">
        <v>291</v>
      </c>
      <c r="E15" t="s">
        <v>1522</v>
      </c>
      <c r="G15">
        <v>140000</v>
      </c>
      <c r="H15" s="185">
        <v>42126</v>
      </c>
      <c r="I15" t="s">
        <v>1523</v>
      </c>
      <c r="J15" t="s">
        <v>1028</v>
      </c>
      <c r="K15" t="s">
        <v>1524</v>
      </c>
      <c r="L15" s="189" t="s">
        <v>1525</v>
      </c>
      <c r="M15" t="s">
        <v>1332</v>
      </c>
      <c r="N15" t="s">
        <v>1526</v>
      </c>
      <c r="O15" t="s">
        <v>1527</v>
      </c>
      <c r="P15" s="189" t="s">
        <v>1528</v>
      </c>
      <c r="Q15" s="189" t="s">
        <v>1529</v>
      </c>
      <c r="R15" t="s">
        <v>1530</v>
      </c>
      <c r="S15">
        <v>30</v>
      </c>
      <c r="T15" s="185">
        <v>42268</v>
      </c>
      <c r="U15" s="192">
        <v>33460</v>
      </c>
      <c r="V15" s="190">
        <v>557.66700000000003</v>
      </c>
      <c r="W15" s="192">
        <v>12.9</v>
      </c>
      <c r="X15" s="190">
        <v>1.0009999999999999</v>
      </c>
      <c r="Y15" s="192">
        <v>2091</v>
      </c>
      <c r="Z15" s="193">
        <v>125</v>
      </c>
      <c r="AA15" s="190">
        <v>6</v>
      </c>
      <c r="AB15" s="194">
        <v>93.037000000000006</v>
      </c>
      <c r="AC15" s="192">
        <v>0.9</v>
      </c>
      <c r="AD15" s="190">
        <v>0.83699999999999997</v>
      </c>
      <c r="AE15" s="194">
        <v>92.2</v>
      </c>
    </row>
    <row r="16" spans="1:31" x14ac:dyDescent="0.3">
      <c r="B16">
        <v>2</v>
      </c>
      <c r="C16" t="s">
        <v>1531</v>
      </c>
      <c r="D16" t="s">
        <v>525</v>
      </c>
      <c r="E16" t="s">
        <v>1532</v>
      </c>
      <c r="F16" t="s">
        <v>398</v>
      </c>
      <c r="G16">
        <v>140000</v>
      </c>
      <c r="H16" s="185">
        <v>42093</v>
      </c>
      <c r="I16" t="s">
        <v>1533</v>
      </c>
      <c r="K16" s="189" t="s">
        <v>1534</v>
      </c>
      <c r="M16" t="s">
        <v>1535</v>
      </c>
      <c r="O16" t="s">
        <v>1536</v>
      </c>
      <c r="Q16" t="s">
        <v>1537</v>
      </c>
      <c r="R16" t="s">
        <v>1453</v>
      </c>
      <c r="S16">
        <v>30</v>
      </c>
      <c r="T16" s="185">
        <v>42278</v>
      </c>
      <c r="U16" s="192">
        <v>29620</v>
      </c>
      <c r="V16" s="190">
        <v>493.66699999999997</v>
      </c>
      <c r="W16" s="192">
        <v>13.7</v>
      </c>
      <c r="X16" s="190">
        <v>0.99199999999999999</v>
      </c>
      <c r="Y16" s="192">
        <v>1250</v>
      </c>
      <c r="Z16" s="193">
        <v>179</v>
      </c>
      <c r="AA16" s="190">
        <v>5.1369999999999996</v>
      </c>
      <c r="AB16" s="194">
        <v>95.331000000000003</v>
      </c>
      <c r="AC16" s="192">
        <v>0.3</v>
      </c>
      <c r="AD16" s="190">
        <v>0.28599999999999998</v>
      </c>
      <c r="AE16" s="194">
        <v>95.045000000000002</v>
      </c>
    </row>
    <row r="17" spans="1:32" x14ac:dyDescent="0.3">
      <c r="B17">
        <v>3</v>
      </c>
      <c r="C17" t="s">
        <v>1021</v>
      </c>
      <c r="D17" t="s">
        <v>784</v>
      </c>
      <c r="E17" t="s">
        <v>1538</v>
      </c>
      <c r="F17" t="s">
        <v>1539</v>
      </c>
      <c r="H17" s="185">
        <v>42129</v>
      </c>
      <c r="I17" t="s">
        <v>1540</v>
      </c>
      <c r="J17" t="s">
        <v>1254</v>
      </c>
      <c r="K17" t="s">
        <v>1541</v>
      </c>
      <c r="M17" t="s">
        <v>1542</v>
      </c>
      <c r="O17" t="s">
        <v>1543</v>
      </c>
      <c r="P17" t="s">
        <v>1544</v>
      </c>
      <c r="Q17" t="s">
        <v>1545</v>
      </c>
      <c r="R17" t="s">
        <v>1382</v>
      </c>
      <c r="S17">
        <v>40</v>
      </c>
      <c r="T17" s="185">
        <v>42272</v>
      </c>
      <c r="U17" s="192">
        <v>25360</v>
      </c>
      <c r="V17" s="190">
        <v>422.66699999999997</v>
      </c>
      <c r="W17" s="192">
        <v>11.4</v>
      </c>
      <c r="X17" s="190">
        <v>1.018</v>
      </c>
      <c r="Y17" s="192">
        <v>510</v>
      </c>
      <c r="Z17" s="193">
        <v>430</v>
      </c>
      <c r="AA17" s="190">
        <v>5.0339999999999998</v>
      </c>
      <c r="AB17" s="194">
        <v>85.474000000000004</v>
      </c>
      <c r="AC17" s="192">
        <v>0.4</v>
      </c>
      <c r="AD17" s="190">
        <v>0.34200000000000003</v>
      </c>
      <c r="AE17" s="194">
        <v>85.132000000000005</v>
      </c>
    </row>
    <row r="18" spans="1:32" x14ac:dyDescent="0.3">
      <c r="B18">
        <v>4</v>
      </c>
      <c r="C18" t="s">
        <v>1546</v>
      </c>
      <c r="D18" t="s">
        <v>784</v>
      </c>
      <c r="E18" t="s">
        <v>1538</v>
      </c>
      <c r="F18" t="s">
        <v>1539</v>
      </c>
      <c r="G18">
        <v>130000</v>
      </c>
      <c r="H18" s="185">
        <v>42131</v>
      </c>
      <c r="I18" t="s">
        <v>1214</v>
      </c>
      <c r="K18" t="s">
        <v>1547</v>
      </c>
      <c r="N18" t="s">
        <v>1548</v>
      </c>
      <c r="O18" t="s">
        <v>1549</v>
      </c>
      <c r="P18" t="s">
        <v>1550</v>
      </c>
      <c r="Q18" t="s">
        <v>1551</v>
      </c>
      <c r="R18" t="s">
        <v>1552</v>
      </c>
      <c r="S18">
        <v>30</v>
      </c>
      <c r="T18" s="185"/>
      <c r="U18" s="192">
        <v>30420</v>
      </c>
      <c r="V18" s="190">
        <v>507</v>
      </c>
      <c r="W18" s="192">
        <v>14.1</v>
      </c>
      <c r="X18" s="190">
        <v>0.98699999999999999</v>
      </c>
      <c r="Y18" s="192">
        <v>705</v>
      </c>
      <c r="Z18" s="193">
        <v>317</v>
      </c>
      <c r="AA18" s="190">
        <v>5.1310000000000002</v>
      </c>
      <c r="AB18" s="194">
        <v>97.527000000000001</v>
      </c>
      <c r="AC18" s="192">
        <v>0.7</v>
      </c>
      <c r="AD18" s="190">
        <v>0.68300000000000005</v>
      </c>
      <c r="AE18" s="194">
        <v>96.843999999999994</v>
      </c>
    </row>
    <row r="19" spans="1:32" x14ac:dyDescent="0.3">
      <c r="B19">
        <v>5</v>
      </c>
      <c r="C19" t="s">
        <v>1553</v>
      </c>
      <c r="D19" t="s">
        <v>784</v>
      </c>
      <c r="E19" t="s">
        <v>1554</v>
      </c>
      <c r="F19" t="s">
        <v>1539</v>
      </c>
      <c r="G19">
        <v>130000</v>
      </c>
      <c r="H19" s="185">
        <v>42126</v>
      </c>
      <c r="I19" t="s">
        <v>1523</v>
      </c>
      <c r="J19" t="s">
        <v>1555</v>
      </c>
      <c r="K19" t="s">
        <v>1556</v>
      </c>
      <c r="L19" t="s">
        <v>1557</v>
      </c>
      <c r="N19" t="s">
        <v>1558</v>
      </c>
      <c r="O19" t="s">
        <v>1559</v>
      </c>
      <c r="P19" s="188" t="s">
        <v>1560</v>
      </c>
      <c r="Q19" t="s">
        <v>1561</v>
      </c>
      <c r="R19" t="s">
        <v>1216</v>
      </c>
      <c r="S19">
        <v>30</v>
      </c>
      <c r="T19" s="185"/>
      <c r="U19" s="192">
        <v>27960</v>
      </c>
      <c r="V19" s="190">
        <v>466</v>
      </c>
      <c r="W19" s="192">
        <v>10.5</v>
      </c>
      <c r="X19" s="190">
        <v>1.0289999999999999</v>
      </c>
      <c r="Y19" s="192">
        <v>369</v>
      </c>
      <c r="Z19" s="193">
        <v>682.5</v>
      </c>
      <c r="AA19" s="190">
        <v>5.782</v>
      </c>
      <c r="AB19" s="194">
        <v>82.932000000000002</v>
      </c>
      <c r="AC19" s="192">
        <v>1</v>
      </c>
      <c r="AD19" s="190">
        <v>0.82899999999999996</v>
      </c>
      <c r="AE19" s="194">
        <v>82.102999999999994</v>
      </c>
      <c r="AF19" s="199"/>
    </row>
    <row r="20" spans="1:32" x14ac:dyDescent="0.3">
      <c r="B20">
        <v>6</v>
      </c>
      <c r="C20" t="s">
        <v>1001</v>
      </c>
      <c r="D20" t="s">
        <v>784</v>
      </c>
      <c r="E20" t="s">
        <v>1538</v>
      </c>
      <c r="F20" t="s">
        <v>1539</v>
      </c>
      <c r="G20">
        <v>136000</v>
      </c>
      <c r="H20" s="185">
        <v>42123</v>
      </c>
      <c r="I20" t="s">
        <v>1214</v>
      </c>
      <c r="J20" t="s">
        <v>1562</v>
      </c>
      <c r="K20" t="s">
        <v>1563</v>
      </c>
      <c r="O20" t="s">
        <v>1564</v>
      </c>
      <c r="Q20" t="s">
        <v>1565</v>
      </c>
      <c r="R20" t="s">
        <v>1566</v>
      </c>
      <c r="S20">
        <v>30</v>
      </c>
      <c r="T20" s="185">
        <v>42271</v>
      </c>
      <c r="U20" s="192">
        <v>28760</v>
      </c>
      <c r="V20" s="190">
        <v>479.33300000000003</v>
      </c>
      <c r="W20" s="192">
        <v>14.7</v>
      </c>
      <c r="X20" s="190">
        <v>0.98</v>
      </c>
      <c r="Y20" s="192">
        <v>1461</v>
      </c>
      <c r="Z20" s="193">
        <v>150</v>
      </c>
      <c r="AA20" s="190">
        <v>5.0309999999999997</v>
      </c>
      <c r="AB20" s="194">
        <v>93.37</v>
      </c>
      <c r="AC20" s="192">
        <v>1.9</v>
      </c>
      <c r="AD20" s="190">
        <v>1.774</v>
      </c>
      <c r="AE20" s="194">
        <v>91.596000000000004</v>
      </c>
    </row>
    <row r="21" spans="1:32" x14ac:dyDescent="0.3">
      <c r="B21">
        <v>7</v>
      </c>
      <c r="C21" t="s">
        <v>1567</v>
      </c>
      <c r="D21" t="s">
        <v>784</v>
      </c>
      <c r="E21" t="s">
        <v>1538</v>
      </c>
      <c r="F21" t="s">
        <v>1539</v>
      </c>
      <c r="G21">
        <v>140000</v>
      </c>
      <c r="H21" s="185">
        <v>42123</v>
      </c>
      <c r="I21" t="s">
        <v>1214</v>
      </c>
      <c r="J21" t="s">
        <v>1254</v>
      </c>
      <c r="K21" s="189" t="s">
        <v>1568</v>
      </c>
      <c r="M21" t="s">
        <v>1569</v>
      </c>
      <c r="N21" t="s">
        <v>1570</v>
      </c>
      <c r="P21" t="s">
        <v>1571</v>
      </c>
      <c r="Q21" t="s">
        <v>1572</v>
      </c>
      <c r="R21" t="s">
        <v>1573</v>
      </c>
      <c r="S21">
        <v>30</v>
      </c>
      <c r="T21" s="185"/>
      <c r="U21" s="192">
        <v>29440</v>
      </c>
      <c r="V21" s="190">
        <v>490.66699999999997</v>
      </c>
      <c r="W21" s="192">
        <v>12.7</v>
      </c>
      <c r="X21" s="190">
        <v>1.0029999999999999</v>
      </c>
      <c r="Y21" s="192">
        <v>705</v>
      </c>
      <c r="Z21" s="193">
        <v>325</v>
      </c>
      <c r="AA21" s="190">
        <v>5.26</v>
      </c>
      <c r="AB21" s="194">
        <v>93.563000000000002</v>
      </c>
      <c r="AC21" s="192">
        <v>0.5</v>
      </c>
      <c r="AD21" s="190">
        <v>0.46800000000000003</v>
      </c>
      <c r="AE21" s="194">
        <v>93.094999999999999</v>
      </c>
    </row>
    <row r="22" spans="1:32" x14ac:dyDescent="0.3">
      <c r="B22">
        <v>8</v>
      </c>
      <c r="C22" t="s">
        <v>1367</v>
      </c>
      <c r="D22" t="s">
        <v>784</v>
      </c>
      <c r="E22" s="212" t="s">
        <v>1574</v>
      </c>
      <c r="F22" t="s">
        <v>1539</v>
      </c>
      <c r="G22">
        <v>140000</v>
      </c>
      <c r="H22" s="185">
        <v>42125</v>
      </c>
      <c r="I22" t="s">
        <v>1214</v>
      </c>
      <c r="J22" t="s">
        <v>1254</v>
      </c>
      <c r="K22" t="s">
        <v>1575</v>
      </c>
      <c r="N22" t="s">
        <v>1576</v>
      </c>
      <c r="O22" t="s">
        <v>1577</v>
      </c>
      <c r="P22" s="189" t="s">
        <v>1578</v>
      </c>
      <c r="Q22" s="189" t="s">
        <v>1579</v>
      </c>
      <c r="R22" t="s">
        <v>1580</v>
      </c>
      <c r="S22">
        <v>30</v>
      </c>
      <c r="T22" s="185">
        <v>42278</v>
      </c>
      <c r="U22" s="192">
        <v>26000</v>
      </c>
      <c r="V22" s="190">
        <v>433.33300000000003</v>
      </c>
      <c r="W22" s="191">
        <v>13.7</v>
      </c>
      <c r="X22" s="190">
        <v>0.99199999999999999</v>
      </c>
      <c r="Y22" s="192">
        <v>978</v>
      </c>
      <c r="Z22" s="193">
        <v>225</v>
      </c>
      <c r="AA22" s="190">
        <v>5.0519999999999996</v>
      </c>
      <c r="AB22" s="194">
        <v>85.087999999999994</v>
      </c>
      <c r="AC22" s="191">
        <v>1.5</v>
      </c>
      <c r="AD22" s="190">
        <v>1.276</v>
      </c>
      <c r="AE22" s="194">
        <v>83.811999999999998</v>
      </c>
    </row>
    <row r="23" spans="1:32" x14ac:dyDescent="0.3">
      <c r="B23">
        <v>9</v>
      </c>
      <c r="C23" t="s">
        <v>566</v>
      </c>
      <c r="D23" t="s">
        <v>784</v>
      </c>
      <c r="E23" s="212" t="s">
        <v>1538</v>
      </c>
      <c r="F23" t="s">
        <v>1539</v>
      </c>
      <c r="G23">
        <v>140000</v>
      </c>
      <c r="H23" s="185">
        <v>42130</v>
      </c>
      <c r="I23" t="s">
        <v>1214</v>
      </c>
      <c r="J23" t="s">
        <v>1581</v>
      </c>
      <c r="K23" t="s">
        <v>1582</v>
      </c>
      <c r="M23" t="s">
        <v>1583</v>
      </c>
      <c r="P23" t="s">
        <v>1584</v>
      </c>
      <c r="Q23" t="s">
        <v>1545</v>
      </c>
      <c r="R23" t="s">
        <v>1220</v>
      </c>
      <c r="S23" t="s">
        <v>1585</v>
      </c>
      <c r="U23" s="192">
        <v>28520</v>
      </c>
      <c r="V23" s="190">
        <v>475.33300000000003</v>
      </c>
      <c r="W23" s="192">
        <v>12.6</v>
      </c>
      <c r="X23" s="190">
        <v>1.0049999999999999</v>
      </c>
      <c r="Y23" s="192">
        <v>525</v>
      </c>
      <c r="Z23" s="193">
        <v>437</v>
      </c>
      <c r="AA23" s="190">
        <v>5.2670000000000003</v>
      </c>
      <c r="AB23" s="194">
        <v>90.698999999999998</v>
      </c>
      <c r="AC23" s="192">
        <v>0.6</v>
      </c>
      <c r="AD23" s="190">
        <v>0.54400000000000004</v>
      </c>
      <c r="AE23" s="194">
        <v>90.155000000000001</v>
      </c>
    </row>
    <row r="25" spans="1:32" x14ac:dyDescent="0.3">
      <c r="A25" t="s">
        <v>1251</v>
      </c>
      <c r="B25">
        <v>1</v>
      </c>
      <c r="C25" t="s">
        <v>1586</v>
      </c>
      <c r="D25" t="s">
        <v>29</v>
      </c>
      <c r="E25" t="s">
        <v>1587</v>
      </c>
      <c r="F25" t="s">
        <v>15</v>
      </c>
      <c r="G25">
        <v>145000</v>
      </c>
      <c r="H25" s="185">
        <v>42108</v>
      </c>
      <c r="I25" t="s">
        <v>1214</v>
      </c>
      <c r="J25" t="s">
        <v>1588</v>
      </c>
      <c r="K25" t="s">
        <v>1589</v>
      </c>
      <c r="L25" t="s">
        <v>210</v>
      </c>
      <c r="M25" t="s">
        <v>971</v>
      </c>
      <c r="O25" t="s">
        <v>69</v>
      </c>
      <c r="P25" t="s">
        <v>62</v>
      </c>
      <c r="R25" t="s">
        <v>352</v>
      </c>
      <c r="S25">
        <v>30</v>
      </c>
      <c r="T25" s="185">
        <v>42265</v>
      </c>
      <c r="U25" s="192">
        <v>31980</v>
      </c>
      <c r="V25" s="190">
        <v>533</v>
      </c>
      <c r="W25" s="192">
        <v>9.8000000000000007</v>
      </c>
      <c r="X25" s="190">
        <v>1.0369999999999999</v>
      </c>
      <c r="Y25" s="192">
        <v>774</v>
      </c>
      <c r="Z25" s="193">
        <v>321</v>
      </c>
      <c r="AA25" s="190">
        <v>5.7039999999999997</v>
      </c>
      <c r="AB25" s="194">
        <v>96.900999999999996</v>
      </c>
      <c r="AC25" s="192">
        <v>0.9</v>
      </c>
      <c r="AD25" s="190">
        <v>0.872</v>
      </c>
      <c r="AE25" s="194">
        <v>96.028999999999996</v>
      </c>
    </row>
    <row r="26" spans="1:32" x14ac:dyDescent="0.3">
      <c r="B26">
        <v>2</v>
      </c>
      <c r="C26" t="s">
        <v>1590</v>
      </c>
      <c r="D26" t="s">
        <v>29</v>
      </c>
      <c r="E26" t="s">
        <v>1538</v>
      </c>
      <c r="F26" t="s">
        <v>15</v>
      </c>
      <c r="G26" t="s">
        <v>1591</v>
      </c>
      <c r="H26" s="185">
        <v>42104</v>
      </c>
      <c r="I26" t="s">
        <v>1592</v>
      </c>
      <c r="J26" t="s">
        <v>1593</v>
      </c>
      <c r="K26" s="189" t="s">
        <v>1594</v>
      </c>
      <c r="L26" t="s">
        <v>1595</v>
      </c>
      <c r="M26" t="s">
        <v>1596</v>
      </c>
      <c r="O26" t="s">
        <v>1597</v>
      </c>
      <c r="P26" t="s">
        <v>1598</v>
      </c>
      <c r="R26" t="s">
        <v>1335</v>
      </c>
      <c r="S26" t="s">
        <v>437</v>
      </c>
      <c r="T26" s="185">
        <v>42263</v>
      </c>
      <c r="U26" s="192">
        <v>30900</v>
      </c>
      <c r="V26" s="190">
        <v>515</v>
      </c>
      <c r="W26" s="192">
        <v>15</v>
      </c>
      <c r="X26" s="190">
        <v>0.97699999999999998</v>
      </c>
      <c r="Y26" s="192">
        <v>672</v>
      </c>
      <c r="Z26" s="193">
        <v>360</v>
      </c>
      <c r="AA26" s="190">
        <v>5.5540000000000003</v>
      </c>
      <c r="AB26" s="194">
        <v>90.593000000000004</v>
      </c>
      <c r="AC26" s="192">
        <v>1</v>
      </c>
      <c r="AD26" s="190">
        <v>0.90600000000000003</v>
      </c>
      <c r="AE26" s="194">
        <v>89.686999999999998</v>
      </c>
    </row>
    <row r="27" spans="1:32" x14ac:dyDescent="0.3">
      <c r="H27" s="185"/>
      <c r="T27" s="185"/>
    </row>
    <row r="28" spans="1:32" x14ac:dyDescent="0.3">
      <c r="A28" t="s">
        <v>1212</v>
      </c>
      <c r="B28">
        <v>1</v>
      </c>
      <c r="C28" t="s">
        <v>1224</v>
      </c>
      <c r="D28" t="s">
        <v>79</v>
      </c>
      <c r="E28" t="s">
        <v>1599</v>
      </c>
      <c r="F28" t="s">
        <v>15</v>
      </c>
      <c r="G28">
        <v>160000</v>
      </c>
      <c r="H28" s="185">
        <v>42101</v>
      </c>
      <c r="I28" t="s">
        <v>1214</v>
      </c>
      <c r="J28" t="s">
        <v>301</v>
      </c>
      <c r="K28" t="s">
        <v>1600</v>
      </c>
      <c r="M28" t="s">
        <v>1601</v>
      </c>
      <c r="N28" t="s">
        <v>1602</v>
      </c>
      <c r="O28" t="s">
        <v>1603</v>
      </c>
      <c r="P28" s="189" t="s">
        <v>1604</v>
      </c>
      <c r="Q28" t="s">
        <v>1605</v>
      </c>
      <c r="R28" t="s">
        <v>1453</v>
      </c>
      <c r="S28" t="s">
        <v>1606</v>
      </c>
      <c r="T28" s="185">
        <v>42251</v>
      </c>
      <c r="U28" s="192">
        <v>33860</v>
      </c>
      <c r="V28" s="190">
        <v>564.33299999999997</v>
      </c>
      <c r="W28" s="192">
        <v>13.7</v>
      </c>
      <c r="X28" s="190">
        <v>0.99199999999999999</v>
      </c>
      <c r="Y28" s="192">
        <v>650</v>
      </c>
      <c r="Z28" s="193">
        <v>342</v>
      </c>
      <c r="AA28" s="190">
        <v>5.1029999999999998</v>
      </c>
      <c r="AB28" s="194">
        <v>109.70399999999999</v>
      </c>
      <c r="AC28" s="192">
        <v>0.9</v>
      </c>
      <c r="AD28" s="190">
        <v>0.98699999999999999</v>
      </c>
      <c r="AE28" s="194">
        <v>108.717</v>
      </c>
    </row>
    <row r="29" spans="1:32" x14ac:dyDescent="0.3">
      <c r="B29">
        <v>2</v>
      </c>
      <c r="C29" t="s">
        <v>1233</v>
      </c>
      <c r="D29" t="s">
        <v>1324</v>
      </c>
      <c r="E29" t="s">
        <v>1217</v>
      </c>
      <c r="F29" t="s">
        <v>15</v>
      </c>
      <c r="G29">
        <v>160000</v>
      </c>
      <c r="H29" s="185">
        <v>42130</v>
      </c>
      <c r="I29" t="s">
        <v>1214</v>
      </c>
      <c r="J29" t="s">
        <v>1607</v>
      </c>
      <c r="K29" t="s">
        <v>1608</v>
      </c>
      <c r="M29" s="189" t="s">
        <v>1609</v>
      </c>
      <c r="N29" s="211" t="s">
        <v>1610</v>
      </c>
      <c r="O29" t="s">
        <v>1611</v>
      </c>
      <c r="P29" t="s">
        <v>1612</v>
      </c>
      <c r="Q29" s="189" t="s">
        <v>1613</v>
      </c>
      <c r="R29" t="s">
        <v>1453</v>
      </c>
      <c r="S29" t="s">
        <v>804</v>
      </c>
      <c r="T29" s="185">
        <v>42264</v>
      </c>
      <c r="U29" s="192">
        <v>30280</v>
      </c>
      <c r="V29" s="190">
        <v>504.66699999999997</v>
      </c>
      <c r="W29" s="192">
        <v>14.2</v>
      </c>
      <c r="X29" s="190">
        <v>0.98599999999999999</v>
      </c>
      <c r="Y29" s="192">
        <v>624</v>
      </c>
      <c r="Z29" s="193">
        <v>354.7</v>
      </c>
      <c r="AA29" s="190">
        <v>5.0810000000000004</v>
      </c>
      <c r="AB29" s="194">
        <v>97.933999999999997</v>
      </c>
      <c r="AC29" s="192">
        <v>0.25</v>
      </c>
      <c r="AD29" s="190">
        <v>0.245</v>
      </c>
      <c r="AE29" s="194">
        <v>97.688999999999993</v>
      </c>
    </row>
    <row r="30" spans="1:32" x14ac:dyDescent="0.3">
      <c r="B30">
        <v>3</v>
      </c>
      <c r="C30" t="s">
        <v>1614</v>
      </c>
      <c r="D30" t="s">
        <v>219</v>
      </c>
      <c r="E30" t="s">
        <v>1368</v>
      </c>
      <c r="F30" t="s">
        <v>15</v>
      </c>
      <c r="G30">
        <v>160000</v>
      </c>
      <c r="H30" s="185">
        <v>42126</v>
      </c>
      <c r="I30" t="s">
        <v>1214</v>
      </c>
      <c r="J30" t="s">
        <v>1615</v>
      </c>
      <c r="K30" t="s">
        <v>1616</v>
      </c>
      <c r="M30" t="s">
        <v>1617</v>
      </c>
      <c r="N30" t="s">
        <v>1618</v>
      </c>
      <c r="O30" t="s">
        <v>1619</v>
      </c>
      <c r="P30" s="213" t="s">
        <v>1620</v>
      </c>
      <c r="Q30" t="s">
        <v>1621</v>
      </c>
      <c r="R30" t="s">
        <v>1453</v>
      </c>
      <c r="S30" t="s">
        <v>1606</v>
      </c>
      <c r="T30" s="185">
        <v>42262</v>
      </c>
      <c r="U30" s="192">
        <v>27440</v>
      </c>
      <c r="V30" s="190">
        <v>457.33300000000003</v>
      </c>
      <c r="W30" s="192">
        <v>13</v>
      </c>
      <c r="X30" s="190">
        <v>1</v>
      </c>
      <c r="Y30" s="192">
        <v>400</v>
      </c>
      <c r="Z30" s="193">
        <v>563.673</v>
      </c>
      <c r="AA30" s="190">
        <v>5.1760000000000002</v>
      </c>
      <c r="AB30" s="194">
        <v>88.355999999999995</v>
      </c>
      <c r="AC30" s="192">
        <v>0</v>
      </c>
      <c r="AD30" s="190">
        <v>0</v>
      </c>
      <c r="AE30" s="194">
        <v>88.355999999999995</v>
      </c>
    </row>
    <row r="31" spans="1:32" x14ac:dyDescent="0.3">
      <c r="B31">
        <v>4</v>
      </c>
      <c r="C31" t="s">
        <v>1622</v>
      </c>
      <c r="D31" t="s">
        <v>27</v>
      </c>
      <c r="E31" t="s">
        <v>1538</v>
      </c>
      <c r="F31" t="s">
        <v>15</v>
      </c>
      <c r="H31" s="185">
        <v>42117</v>
      </c>
      <c r="T31" s="185">
        <v>42271</v>
      </c>
      <c r="U31" s="192">
        <v>22380</v>
      </c>
      <c r="V31" s="190">
        <v>373</v>
      </c>
      <c r="W31" s="191">
        <v>11.5</v>
      </c>
      <c r="X31" s="190">
        <v>1.0169999999999999</v>
      </c>
      <c r="Y31" s="192">
        <v>376</v>
      </c>
      <c r="Z31" s="193">
        <v>633.33299999999997</v>
      </c>
      <c r="AA31" s="190">
        <v>5.4669999999999996</v>
      </c>
      <c r="AB31" s="194">
        <v>69.387</v>
      </c>
      <c r="AC31" s="191">
        <v>1.5</v>
      </c>
      <c r="AD31" s="190">
        <v>1.0409999999999999</v>
      </c>
      <c r="AE31" s="194">
        <v>68.346000000000004</v>
      </c>
    </row>
    <row r="32" spans="1:32" x14ac:dyDescent="0.3">
      <c r="B32">
        <v>5</v>
      </c>
      <c r="C32" t="s">
        <v>1243</v>
      </c>
      <c r="D32" t="s">
        <v>27</v>
      </c>
      <c r="E32" t="s">
        <v>1538</v>
      </c>
      <c r="F32" t="s">
        <v>15</v>
      </c>
      <c r="H32" s="185">
        <v>42109</v>
      </c>
      <c r="T32" s="185" t="s">
        <v>1623</v>
      </c>
      <c r="U32" s="192">
        <v>31540</v>
      </c>
      <c r="V32" s="190">
        <v>525.66700000000003</v>
      </c>
      <c r="W32" s="192">
        <v>13.9</v>
      </c>
      <c r="X32" s="190">
        <v>0.99</v>
      </c>
      <c r="Y32" s="192">
        <v>600</v>
      </c>
      <c r="Z32" s="193">
        <v>392.666</v>
      </c>
      <c r="AA32" s="190">
        <v>5.4089999999999998</v>
      </c>
      <c r="AB32" s="194">
        <v>96.212000000000003</v>
      </c>
      <c r="AC32" s="192">
        <v>1</v>
      </c>
      <c r="AD32" s="190">
        <v>0.96199999999999997</v>
      </c>
      <c r="AE32" s="194">
        <v>95.25</v>
      </c>
    </row>
    <row r="33" spans="1:31" x14ac:dyDescent="0.3">
      <c r="B33">
        <v>6</v>
      </c>
      <c r="C33" t="s">
        <v>1624</v>
      </c>
      <c r="D33" t="s">
        <v>1324</v>
      </c>
      <c r="E33" t="s">
        <v>1625</v>
      </c>
      <c r="F33" t="s">
        <v>15</v>
      </c>
      <c r="H33" s="185">
        <v>42095</v>
      </c>
      <c r="T33" s="185">
        <v>42254</v>
      </c>
      <c r="U33" s="192">
        <v>36940</v>
      </c>
      <c r="V33" s="190">
        <v>615.66700000000003</v>
      </c>
      <c r="W33" s="192">
        <v>16.399999999999999</v>
      </c>
      <c r="X33" s="190">
        <v>0.96099999999999997</v>
      </c>
      <c r="Y33" s="192">
        <v>439</v>
      </c>
      <c r="Z33" s="193">
        <v>636.5</v>
      </c>
      <c r="AA33" s="190">
        <v>6.415</v>
      </c>
      <c r="AB33" s="194">
        <v>92.23</v>
      </c>
      <c r="AC33" s="192">
        <v>0.82</v>
      </c>
      <c r="AD33" s="190">
        <v>0.75600000000000001</v>
      </c>
      <c r="AE33" s="194">
        <v>91.474000000000004</v>
      </c>
    </row>
    <row r="34" spans="1:31" x14ac:dyDescent="0.3">
      <c r="B34">
        <v>7</v>
      </c>
      <c r="C34" t="s">
        <v>1079</v>
      </c>
      <c r="D34" t="s">
        <v>27</v>
      </c>
      <c r="E34" t="s">
        <v>1538</v>
      </c>
      <c r="F34" t="s">
        <v>15</v>
      </c>
      <c r="H34" s="185"/>
      <c r="T34" s="185">
        <v>42257</v>
      </c>
      <c r="U34" s="192">
        <v>28660</v>
      </c>
      <c r="V34" s="190">
        <v>477.66699999999997</v>
      </c>
      <c r="W34" s="192">
        <v>13</v>
      </c>
      <c r="X34" s="190">
        <v>1</v>
      </c>
      <c r="Y34" s="192">
        <v>600</v>
      </c>
      <c r="Z34" s="193">
        <v>376.83300000000003</v>
      </c>
      <c r="AA34" s="190">
        <v>5.1909999999999998</v>
      </c>
      <c r="AB34" s="194">
        <v>92.018000000000001</v>
      </c>
      <c r="AC34" s="192">
        <v>1.1000000000000001</v>
      </c>
      <c r="AD34" s="190">
        <v>1.012</v>
      </c>
      <c r="AE34" s="194">
        <v>91.006</v>
      </c>
    </row>
    <row r="35" spans="1:31" x14ac:dyDescent="0.3">
      <c r="B35">
        <v>8</v>
      </c>
      <c r="C35" t="s">
        <v>1626</v>
      </c>
      <c r="D35" t="s">
        <v>27</v>
      </c>
      <c r="E35" t="s">
        <v>1627</v>
      </c>
      <c r="F35" t="s">
        <v>1539</v>
      </c>
      <c r="G35">
        <v>155000</v>
      </c>
      <c r="H35" s="185">
        <v>42092</v>
      </c>
      <c r="I35" t="s">
        <v>1214</v>
      </c>
      <c r="J35" t="s">
        <v>1254</v>
      </c>
      <c r="K35" t="s">
        <v>1628</v>
      </c>
      <c r="M35" t="s">
        <v>1629</v>
      </c>
      <c r="N35" t="s">
        <v>1630</v>
      </c>
      <c r="O35" t="s">
        <v>1631</v>
      </c>
      <c r="Q35" t="s">
        <v>1632</v>
      </c>
      <c r="R35" t="s">
        <v>1580</v>
      </c>
      <c r="S35" t="s">
        <v>1606</v>
      </c>
      <c r="T35" s="185">
        <v>42251</v>
      </c>
      <c r="U35" s="214">
        <v>26500</v>
      </c>
      <c r="V35" s="215">
        <v>441.66699999999997</v>
      </c>
      <c r="W35" s="214">
        <v>13.2</v>
      </c>
      <c r="X35" s="215">
        <v>0.998</v>
      </c>
      <c r="Y35" s="214">
        <v>540</v>
      </c>
      <c r="Z35" s="216">
        <v>411</v>
      </c>
      <c r="AA35" s="215">
        <v>5.0949999999999998</v>
      </c>
      <c r="AB35" s="217">
        <v>86.513000000000005</v>
      </c>
      <c r="AC35" s="214">
        <v>0.9</v>
      </c>
      <c r="AD35" s="215">
        <v>0.77900000000000003</v>
      </c>
      <c r="AE35" s="217">
        <v>85.733999999999995</v>
      </c>
    </row>
    <row r="36" spans="1:31" x14ac:dyDescent="0.3">
      <c r="B36">
        <v>9</v>
      </c>
      <c r="C36" t="s">
        <v>1633</v>
      </c>
      <c r="D36" t="s">
        <v>290</v>
      </c>
      <c r="E36" t="s">
        <v>166</v>
      </c>
      <c r="F36" t="s">
        <v>15</v>
      </c>
      <c r="G36">
        <v>160000</v>
      </c>
      <c r="H36" s="185">
        <v>42137</v>
      </c>
      <c r="I36" t="s">
        <v>1214</v>
      </c>
      <c r="K36" t="s">
        <v>1634</v>
      </c>
      <c r="N36" t="s">
        <v>1635</v>
      </c>
      <c r="O36" t="s">
        <v>1636</v>
      </c>
      <c r="P36" t="s">
        <v>1637</v>
      </c>
      <c r="Q36" t="s">
        <v>1632</v>
      </c>
      <c r="R36" t="s">
        <v>1203</v>
      </c>
      <c r="S36" t="s">
        <v>1606</v>
      </c>
      <c r="T36" s="185">
        <v>42269</v>
      </c>
      <c r="U36" s="192">
        <v>28600</v>
      </c>
      <c r="V36" s="190">
        <v>476.66699999999997</v>
      </c>
      <c r="W36" s="192">
        <v>11.4</v>
      </c>
      <c r="X36" s="190">
        <v>1.018</v>
      </c>
      <c r="Y36" s="192">
        <v>326.16699999999997</v>
      </c>
      <c r="Z36" s="193">
        <v>741</v>
      </c>
      <c r="AA36" s="190">
        <v>5.548</v>
      </c>
      <c r="AB36" s="194">
        <v>87.462999999999994</v>
      </c>
      <c r="AC36" s="192">
        <v>2</v>
      </c>
      <c r="AD36" s="190">
        <v>1.7490000000000001</v>
      </c>
      <c r="AE36" s="194">
        <v>85.713999999999999</v>
      </c>
    </row>
    <row r="38" spans="1:31" x14ac:dyDescent="0.3">
      <c r="A38" t="s">
        <v>1186</v>
      </c>
      <c r="B38">
        <v>1</v>
      </c>
      <c r="C38" t="s">
        <v>282</v>
      </c>
      <c r="D38" t="s">
        <v>39</v>
      </c>
      <c r="E38" t="s">
        <v>893</v>
      </c>
      <c r="F38" t="s">
        <v>15</v>
      </c>
      <c r="G38">
        <v>130000</v>
      </c>
      <c r="H38" s="185">
        <v>42136</v>
      </c>
      <c r="I38" t="s">
        <v>1244</v>
      </c>
      <c r="J38" t="s">
        <v>1638</v>
      </c>
      <c r="K38" t="s">
        <v>1639</v>
      </c>
      <c r="N38" t="s">
        <v>1640</v>
      </c>
      <c r="O38" t="s">
        <v>1641</v>
      </c>
      <c r="P38" t="s">
        <v>1642</v>
      </c>
      <c r="Q38" t="s">
        <v>1643</v>
      </c>
      <c r="R38" t="s">
        <v>1644</v>
      </c>
      <c r="S38" t="s">
        <v>788</v>
      </c>
      <c r="T38" s="185">
        <v>42296</v>
      </c>
      <c r="U38" s="192">
        <v>27600</v>
      </c>
      <c r="V38" s="190">
        <v>460</v>
      </c>
      <c r="W38" s="192">
        <v>10</v>
      </c>
      <c r="X38" s="190">
        <v>1.034</v>
      </c>
      <c r="Y38" s="192">
        <v>1241</v>
      </c>
      <c r="Z38" s="193">
        <v>209</v>
      </c>
      <c r="AA38" s="190">
        <v>5.9539999999999997</v>
      </c>
      <c r="AB38" s="194">
        <v>79.885999999999996</v>
      </c>
      <c r="AC38" s="192">
        <v>1</v>
      </c>
      <c r="AD38" s="190">
        <v>0.79900000000000004</v>
      </c>
      <c r="AE38" s="194">
        <v>79.087000000000003</v>
      </c>
    </row>
    <row r="39" spans="1:31" x14ac:dyDescent="0.3">
      <c r="B39">
        <v>2</v>
      </c>
      <c r="C39" t="s">
        <v>113</v>
      </c>
      <c r="D39" t="s">
        <v>39</v>
      </c>
      <c r="E39" t="s">
        <v>893</v>
      </c>
      <c r="F39" t="s">
        <v>15</v>
      </c>
      <c r="G39">
        <v>130000</v>
      </c>
      <c r="H39" s="185">
        <v>42136</v>
      </c>
      <c r="I39" t="s">
        <v>1244</v>
      </c>
      <c r="J39" t="s">
        <v>1638</v>
      </c>
      <c r="K39" t="s">
        <v>1639</v>
      </c>
      <c r="N39" t="s">
        <v>1640</v>
      </c>
      <c r="O39" t="s">
        <v>1641</v>
      </c>
      <c r="P39" t="s">
        <v>1642</v>
      </c>
      <c r="Q39" t="s">
        <v>1643</v>
      </c>
      <c r="R39" t="s">
        <v>1644</v>
      </c>
      <c r="S39" t="s">
        <v>32</v>
      </c>
      <c r="T39" s="185">
        <v>42296</v>
      </c>
      <c r="U39" s="192">
        <v>26580</v>
      </c>
      <c r="V39" s="190">
        <v>443</v>
      </c>
      <c r="W39" s="192">
        <v>9.1999999999999993</v>
      </c>
      <c r="X39" s="190">
        <v>1.044</v>
      </c>
      <c r="Y39" s="192">
        <v>1098</v>
      </c>
      <c r="Z39" s="193">
        <v>239</v>
      </c>
      <c r="AA39" s="190">
        <v>6.024</v>
      </c>
      <c r="AB39" s="194">
        <v>76.775000000000006</v>
      </c>
      <c r="AC39" s="192">
        <v>1.8</v>
      </c>
      <c r="AD39" s="190">
        <v>1.3819999999999999</v>
      </c>
      <c r="AE39" s="194">
        <v>75.393000000000001</v>
      </c>
    </row>
    <row r="40" spans="1:31" x14ac:dyDescent="0.3">
      <c r="B40">
        <v>3</v>
      </c>
      <c r="C40" t="s">
        <v>1204</v>
      </c>
      <c r="D40" t="s">
        <v>1205</v>
      </c>
      <c r="E40" t="s">
        <v>1645</v>
      </c>
      <c r="F40" t="s">
        <v>1539</v>
      </c>
      <c r="G40">
        <v>150000</v>
      </c>
      <c r="H40" s="185">
        <v>42160</v>
      </c>
      <c r="I40" t="s">
        <v>1646</v>
      </c>
      <c r="J40" t="s">
        <v>1647</v>
      </c>
      <c r="K40" t="s">
        <v>1648</v>
      </c>
      <c r="M40" t="s">
        <v>1649</v>
      </c>
      <c r="N40" t="s">
        <v>1650</v>
      </c>
      <c r="O40" t="s">
        <v>1651</v>
      </c>
      <c r="Q40" t="s">
        <v>1652</v>
      </c>
      <c r="R40" t="s">
        <v>1653</v>
      </c>
      <c r="S40" t="s">
        <v>44</v>
      </c>
      <c r="T40" s="185">
        <v>42293</v>
      </c>
      <c r="U40" s="192">
        <v>20520</v>
      </c>
      <c r="V40" s="190">
        <v>342</v>
      </c>
      <c r="W40" s="192">
        <v>8.8000000000000007</v>
      </c>
      <c r="X40" s="190">
        <v>1.048</v>
      </c>
      <c r="Y40" s="192">
        <v>503</v>
      </c>
      <c r="Z40" s="193">
        <v>450</v>
      </c>
      <c r="AA40" s="190">
        <v>5.1959999999999997</v>
      </c>
      <c r="AB40" s="194">
        <v>68.978999999999999</v>
      </c>
      <c r="AC40" s="192">
        <v>0.7</v>
      </c>
      <c r="AD40" s="190">
        <v>0.48299999999999998</v>
      </c>
      <c r="AE40" s="194">
        <v>68.495999999999995</v>
      </c>
    </row>
    <row r="41" spans="1:31" x14ac:dyDescent="0.3">
      <c r="B41">
        <v>4</v>
      </c>
      <c r="C41" t="s">
        <v>1430</v>
      </c>
      <c r="D41" t="s">
        <v>1205</v>
      </c>
      <c r="E41" t="s">
        <v>13</v>
      </c>
      <c r="F41" t="s">
        <v>1539</v>
      </c>
      <c r="G41">
        <v>150000</v>
      </c>
      <c r="H41" s="185">
        <v>42160</v>
      </c>
      <c r="I41" t="s">
        <v>1654</v>
      </c>
      <c r="J41" t="s">
        <v>1655</v>
      </c>
      <c r="K41" t="s">
        <v>1656</v>
      </c>
      <c r="N41" t="s">
        <v>1657</v>
      </c>
      <c r="O41" t="s">
        <v>1658</v>
      </c>
      <c r="Q41" t="s">
        <v>1652</v>
      </c>
      <c r="R41" t="s">
        <v>1659</v>
      </c>
      <c r="S41" t="s">
        <v>44</v>
      </c>
      <c r="T41" s="185">
        <v>42293</v>
      </c>
      <c r="U41" s="192">
        <v>23300</v>
      </c>
      <c r="V41" s="190">
        <v>388.33300000000003</v>
      </c>
      <c r="W41" s="192">
        <v>8.9</v>
      </c>
      <c r="X41" s="190">
        <v>1.0469999999999999</v>
      </c>
      <c r="Y41" s="192">
        <v>432</v>
      </c>
      <c r="Z41" s="193">
        <v>567.5</v>
      </c>
      <c r="AA41" s="190">
        <v>5.6280000000000001</v>
      </c>
      <c r="AB41" s="194">
        <v>72.242999999999995</v>
      </c>
      <c r="AC41" s="192">
        <v>0.3</v>
      </c>
      <c r="AD41" s="190">
        <v>0.217</v>
      </c>
      <c r="AE41" s="194">
        <v>72.025999999999996</v>
      </c>
    </row>
    <row r="42" spans="1:31" x14ac:dyDescent="0.3">
      <c r="B42">
        <v>5</v>
      </c>
      <c r="C42" t="s">
        <v>1660</v>
      </c>
      <c r="D42" t="s">
        <v>1205</v>
      </c>
      <c r="E42" t="s">
        <v>893</v>
      </c>
      <c r="F42" t="s">
        <v>1539</v>
      </c>
      <c r="G42">
        <v>175000</v>
      </c>
      <c r="H42" s="185">
        <v>42166</v>
      </c>
      <c r="I42" t="s">
        <v>1654</v>
      </c>
      <c r="J42" t="s">
        <v>1661</v>
      </c>
      <c r="K42" t="s">
        <v>1662</v>
      </c>
      <c r="M42" t="s">
        <v>1208</v>
      </c>
      <c r="N42" t="s">
        <v>189</v>
      </c>
      <c r="P42" t="s">
        <v>1663</v>
      </c>
      <c r="R42" t="s">
        <v>1664</v>
      </c>
      <c r="S42" t="s">
        <v>44</v>
      </c>
      <c r="T42" s="185">
        <v>42291</v>
      </c>
      <c r="U42" s="192">
        <v>24840</v>
      </c>
      <c r="V42" s="190">
        <v>414</v>
      </c>
      <c r="W42" s="192">
        <v>9.1999999999999993</v>
      </c>
      <c r="X42" s="190">
        <v>1.044</v>
      </c>
      <c r="Y42" s="192">
        <v>723</v>
      </c>
      <c r="Z42" s="193">
        <v>385</v>
      </c>
      <c r="AA42" s="190">
        <v>6.39</v>
      </c>
      <c r="AB42" s="194">
        <v>67.638999999999996</v>
      </c>
      <c r="AC42" s="192">
        <v>1</v>
      </c>
      <c r="AD42" s="190">
        <v>0.67600000000000005</v>
      </c>
      <c r="AE42" s="194">
        <v>66.962999999999994</v>
      </c>
    </row>
    <row r="44" spans="1:31" x14ac:dyDescent="0.3">
      <c r="A44" t="s">
        <v>1187</v>
      </c>
      <c r="B44">
        <v>1</v>
      </c>
      <c r="C44" t="s">
        <v>1158</v>
      </c>
      <c r="D44" t="s">
        <v>219</v>
      </c>
      <c r="E44" t="s">
        <v>1665</v>
      </c>
      <c r="G44">
        <v>130000</v>
      </c>
      <c r="H44" s="185">
        <v>42125</v>
      </c>
      <c r="I44" t="s">
        <v>1214</v>
      </c>
      <c r="J44" t="s">
        <v>1666</v>
      </c>
      <c r="K44" t="s">
        <v>1667</v>
      </c>
      <c r="N44" t="s">
        <v>1535</v>
      </c>
      <c r="O44" t="s">
        <v>1668</v>
      </c>
      <c r="P44" t="s">
        <v>1669</v>
      </c>
      <c r="Q44" t="s">
        <v>1670</v>
      </c>
      <c r="R44" t="s">
        <v>1216</v>
      </c>
      <c r="S44" t="s">
        <v>788</v>
      </c>
      <c r="T44" s="185">
        <v>42282</v>
      </c>
      <c r="U44" s="192">
        <v>25860</v>
      </c>
      <c r="V44" s="190">
        <v>431</v>
      </c>
      <c r="W44" s="192">
        <v>12.9</v>
      </c>
      <c r="X44" s="190">
        <v>1.0009999999999999</v>
      </c>
      <c r="Y44" s="192">
        <v>504</v>
      </c>
      <c r="Z44" s="193">
        <v>450</v>
      </c>
      <c r="AA44" s="190">
        <v>5.2069999999999999</v>
      </c>
      <c r="AB44" s="194">
        <v>82.855999999999995</v>
      </c>
      <c r="AC44" s="192">
        <v>0.6</v>
      </c>
      <c r="AD44" s="190">
        <v>0.497</v>
      </c>
      <c r="AE44" s="194">
        <v>82.358999999999995</v>
      </c>
    </row>
    <row r="45" spans="1:31" x14ac:dyDescent="0.3">
      <c r="B45">
        <v>2</v>
      </c>
      <c r="C45" t="s">
        <v>567</v>
      </c>
      <c r="D45" t="s">
        <v>79</v>
      </c>
      <c r="E45" t="s">
        <v>1671</v>
      </c>
      <c r="G45">
        <v>150000</v>
      </c>
      <c r="H45" s="185">
        <v>42125</v>
      </c>
      <c r="I45" t="s">
        <v>1214</v>
      </c>
      <c r="J45" t="s">
        <v>1672</v>
      </c>
      <c r="K45" t="s">
        <v>1673</v>
      </c>
      <c r="M45" t="s">
        <v>1674</v>
      </c>
      <c r="O45" t="s">
        <v>1675</v>
      </c>
      <c r="Q45" t="s">
        <v>1676</v>
      </c>
      <c r="R45" t="s">
        <v>1552</v>
      </c>
      <c r="S45" t="s">
        <v>788</v>
      </c>
      <c r="T45" s="185">
        <v>42265</v>
      </c>
      <c r="U45" s="192">
        <v>29580</v>
      </c>
      <c r="V45" s="190">
        <v>493</v>
      </c>
      <c r="W45" s="192">
        <v>12.5</v>
      </c>
      <c r="X45" s="190">
        <v>1.006</v>
      </c>
      <c r="Y45" s="192">
        <v>407</v>
      </c>
      <c r="Z45" s="193">
        <v>700</v>
      </c>
      <c r="AA45" s="190">
        <v>6.54</v>
      </c>
      <c r="AB45" s="194">
        <v>75.834999999999994</v>
      </c>
      <c r="AC45" s="192">
        <v>0.3</v>
      </c>
      <c r="AD45" s="190">
        <v>0.22800000000000001</v>
      </c>
      <c r="AE45" s="194">
        <v>75.606999999999999</v>
      </c>
    </row>
    <row r="46" spans="1:31" x14ac:dyDescent="0.3">
      <c r="B46">
        <v>3</v>
      </c>
      <c r="C46" t="s">
        <v>1677</v>
      </c>
      <c r="D46" t="s">
        <v>152</v>
      </c>
      <c r="E46" t="s">
        <v>1678</v>
      </c>
      <c r="G46">
        <v>155000</v>
      </c>
      <c r="H46" s="185">
        <v>42124</v>
      </c>
      <c r="I46" s="189" t="s">
        <v>1679</v>
      </c>
      <c r="J46" t="s">
        <v>1254</v>
      </c>
      <c r="K46" t="s">
        <v>1680</v>
      </c>
      <c r="L46" t="s">
        <v>1681</v>
      </c>
      <c r="N46" t="s">
        <v>1682</v>
      </c>
      <c r="O46" t="s">
        <v>1683</v>
      </c>
      <c r="P46" t="s">
        <v>1684</v>
      </c>
      <c r="Q46" t="s">
        <v>1685</v>
      </c>
      <c r="R46" t="s">
        <v>1686</v>
      </c>
      <c r="S46" s="189" t="s">
        <v>1687</v>
      </c>
      <c r="T46" s="185">
        <v>42293</v>
      </c>
      <c r="U46" s="192">
        <v>22100</v>
      </c>
      <c r="V46" s="190">
        <v>368.33300000000003</v>
      </c>
      <c r="W46" s="191">
        <v>9.9</v>
      </c>
      <c r="X46" s="190">
        <v>1.036</v>
      </c>
      <c r="Y46" s="192">
        <v>897.8</v>
      </c>
      <c r="Z46" s="193">
        <v>247.5</v>
      </c>
      <c r="AA46" s="190">
        <v>5.101</v>
      </c>
      <c r="AB46" s="194">
        <v>74.807000000000002</v>
      </c>
      <c r="AC46" s="191">
        <v>2.1</v>
      </c>
      <c r="AD46" s="190">
        <v>1.571</v>
      </c>
      <c r="AE46" s="194">
        <v>73.236000000000004</v>
      </c>
    </row>
    <row r="47" spans="1:31" x14ac:dyDescent="0.3">
      <c r="B47">
        <v>4</v>
      </c>
      <c r="C47" t="s">
        <v>1688</v>
      </c>
      <c r="D47" t="s">
        <v>43</v>
      </c>
      <c r="E47" t="s">
        <v>1689</v>
      </c>
      <c r="G47">
        <v>140000</v>
      </c>
      <c r="H47" s="185">
        <v>42105</v>
      </c>
      <c r="I47" s="200" t="s">
        <v>1214</v>
      </c>
      <c r="J47" t="s">
        <v>1690</v>
      </c>
      <c r="K47" t="s">
        <v>311</v>
      </c>
      <c r="L47" t="s">
        <v>1691</v>
      </c>
      <c r="N47" t="s">
        <v>1692</v>
      </c>
      <c r="O47" t="s">
        <v>1693</v>
      </c>
      <c r="P47" t="s">
        <v>1694</v>
      </c>
      <c r="Q47" t="s">
        <v>1695</v>
      </c>
      <c r="R47" t="s">
        <v>1493</v>
      </c>
      <c r="S47" t="s">
        <v>33</v>
      </c>
      <c r="T47" s="185">
        <v>42278</v>
      </c>
      <c r="U47" s="192">
        <v>25280</v>
      </c>
      <c r="V47" s="190">
        <v>421.33300000000003</v>
      </c>
      <c r="W47" s="192">
        <v>14</v>
      </c>
      <c r="X47" s="190">
        <v>0.98899999999999999</v>
      </c>
      <c r="Y47" s="192">
        <v>1325</v>
      </c>
      <c r="Z47" s="193">
        <v>168</v>
      </c>
      <c r="AA47" s="190">
        <v>5.1100000000000003</v>
      </c>
      <c r="AB47" s="194">
        <v>81.546000000000006</v>
      </c>
      <c r="AC47" s="192">
        <v>0.15</v>
      </c>
      <c r="AD47" s="190">
        <v>0.122</v>
      </c>
      <c r="AE47" s="194">
        <v>81.424000000000007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8"/>
  <sheetViews>
    <sheetView topLeftCell="A44" workbookViewId="0">
      <selection activeCell="A65" sqref="A65"/>
    </sheetView>
  </sheetViews>
  <sheetFormatPr defaultRowHeight="15.6" x14ac:dyDescent="0.3"/>
  <cols>
    <col min="1" max="1" width="17.19921875" customWidth="1"/>
    <col min="3" max="3" width="22.3984375" customWidth="1"/>
    <col min="4" max="4" width="12.3984375" customWidth="1"/>
    <col min="5" max="5" width="14" customWidth="1"/>
    <col min="7" max="7" width="10.3984375" bestFit="1" customWidth="1"/>
    <col min="8" max="8" width="13.19921875" customWidth="1"/>
    <col min="9" max="9" width="18.3984375" customWidth="1"/>
    <col min="10" max="10" width="25.69921875" customWidth="1"/>
    <col min="11" max="11" width="46.09765625" customWidth="1"/>
    <col min="12" max="12" width="30.8984375" customWidth="1"/>
    <col min="13" max="13" width="30.69921875" customWidth="1"/>
    <col min="14" max="14" width="26.69921875" customWidth="1"/>
    <col min="15" max="15" width="45.19921875" customWidth="1"/>
    <col min="16" max="16" width="20.8984375" customWidth="1"/>
    <col min="17" max="17" width="21.09765625" customWidth="1"/>
    <col min="18" max="18" width="34.8984375" customWidth="1"/>
    <col min="19" max="19" width="11.5" customWidth="1"/>
    <col min="20" max="20" width="10.3984375" bestFit="1" customWidth="1"/>
    <col min="21" max="21" width="12.8984375" style="196" customWidth="1"/>
    <col min="23" max="23" width="13.3984375" customWidth="1"/>
    <col min="24" max="24" width="11.59765625" customWidth="1"/>
    <col min="27" max="27" width="13.09765625" customWidth="1"/>
    <col min="28" max="28" width="14.3984375" customWidth="1"/>
    <col min="29" max="29" width="15.5" customWidth="1"/>
    <col min="30" max="30" width="11.3984375" customWidth="1"/>
    <col min="31" max="31" width="17.19921875" customWidth="1"/>
  </cols>
  <sheetData>
    <row r="1" spans="1:31" s="180" customFormat="1" ht="17.399999999999999" x14ac:dyDescent="0.35">
      <c r="A1" s="180" t="s">
        <v>866</v>
      </c>
      <c r="B1" s="180" t="s">
        <v>47</v>
      </c>
      <c r="C1" s="180" t="s">
        <v>0</v>
      </c>
      <c r="D1" s="180" t="s">
        <v>1</v>
      </c>
      <c r="E1" s="180" t="s">
        <v>6</v>
      </c>
      <c r="F1" s="180" t="s">
        <v>14</v>
      </c>
      <c r="G1" s="181" t="s">
        <v>860</v>
      </c>
      <c r="H1" s="180" t="s">
        <v>9</v>
      </c>
      <c r="I1" s="180" t="s">
        <v>10</v>
      </c>
      <c r="J1" s="180" t="s">
        <v>393</v>
      </c>
      <c r="K1" s="180" t="s">
        <v>49</v>
      </c>
      <c r="L1" s="180" t="s">
        <v>50</v>
      </c>
      <c r="M1" s="180" t="s">
        <v>861</v>
      </c>
      <c r="N1" s="180" t="s">
        <v>862</v>
      </c>
      <c r="O1" s="180" t="s">
        <v>863</v>
      </c>
      <c r="P1" s="180" t="s">
        <v>52</v>
      </c>
      <c r="Q1" s="180" t="s">
        <v>51</v>
      </c>
      <c r="R1" s="180" t="s">
        <v>58</v>
      </c>
      <c r="S1" s="180" t="s">
        <v>264</v>
      </c>
      <c r="T1" s="180" t="s">
        <v>265</v>
      </c>
      <c r="U1" s="195" t="s">
        <v>19</v>
      </c>
      <c r="V1" s="182" t="s">
        <v>18</v>
      </c>
      <c r="W1" s="180" t="s">
        <v>20</v>
      </c>
      <c r="X1" s="183" t="s">
        <v>46</v>
      </c>
      <c r="Y1" s="181" t="s">
        <v>119</v>
      </c>
      <c r="Z1" s="184" t="s">
        <v>120</v>
      </c>
      <c r="AA1" s="183" t="s">
        <v>21</v>
      </c>
      <c r="AB1" s="183" t="s">
        <v>865</v>
      </c>
      <c r="AC1" s="184" t="s">
        <v>17</v>
      </c>
      <c r="AD1" s="183" t="s">
        <v>22</v>
      </c>
      <c r="AE1" s="183" t="s">
        <v>864</v>
      </c>
    </row>
    <row r="2" spans="1:31" x14ac:dyDescent="0.3">
      <c r="A2" t="s">
        <v>1169</v>
      </c>
      <c r="B2">
        <v>1</v>
      </c>
      <c r="C2" t="s">
        <v>273</v>
      </c>
      <c r="D2" t="s">
        <v>23</v>
      </c>
      <c r="E2" t="s">
        <v>874</v>
      </c>
      <c r="F2" t="s">
        <v>15</v>
      </c>
      <c r="G2">
        <v>200000</v>
      </c>
      <c r="H2" s="185">
        <v>41740</v>
      </c>
      <c r="I2" s="186"/>
      <c r="J2" t="s">
        <v>1310</v>
      </c>
      <c r="L2" t="s">
        <v>1315</v>
      </c>
      <c r="M2" t="s">
        <v>1312</v>
      </c>
      <c r="N2" t="s">
        <v>67</v>
      </c>
      <c r="O2" t="s">
        <v>1316</v>
      </c>
      <c r="P2" t="s">
        <v>880</v>
      </c>
      <c r="Q2" t="s">
        <v>210</v>
      </c>
      <c r="R2" t="s">
        <v>1317</v>
      </c>
      <c r="S2">
        <v>38</v>
      </c>
      <c r="T2" s="185">
        <v>41910</v>
      </c>
      <c r="U2" s="197">
        <v>30200</v>
      </c>
      <c r="V2" s="190">
        <v>503.33300000000003</v>
      </c>
      <c r="W2" s="192">
        <v>12</v>
      </c>
      <c r="X2" s="190">
        <v>1.0109999999999999</v>
      </c>
      <c r="Y2" s="192">
        <v>302</v>
      </c>
      <c r="Z2" s="193">
        <v>734.66700000000003</v>
      </c>
      <c r="AA2" s="190">
        <v>5.093</v>
      </c>
      <c r="AB2" s="194">
        <v>99.915999999999997</v>
      </c>
      <c r="AC2" s="192">
        <v>1</v>
      </c>
      <c r="AD2" s="190">
        <v>0.999</v>
      </c>
      <c r="AE2" s="194">
        <v>98.917000000000002</v>
      </c>
    </row>
    <row r="3" spans="1:31" x14ac:dyDescent="0.3">
      <c r="B3">
        <v>2</v>
      </c>
      <c r="C3" t="s">
        <v>1308</v>
      </c>
      <c r="D3" s="186"/>
      <c r="E3" t="s">
        <v>874</v>
      </c>
      <c r="F3" t="s">
        <v>15</v>
      </c>
      <c r="G3">
        <v>200000</v>
      </c>
      <c r="H3" s="185">
        <v>41738</v>
      </c>
      <c r="I3" t="s">
        <v>1309</v>
      </c>
      <c r="J3" t="s">
        <v>1310</v>
      </c>
      <c r="L3" t="s">
        <v>1311</v>
      </c>
      <c r="M3" t="s">
        <v>1312</v>
      </c>
      <c r="N3" t="s">
        <v>67</v>
      </c>
      <c r="O3" t="s">
        <v>1313</v>
      </c>
      <c r="P3" t="s">
        <v>880</v>
      </c>
      <c r="R3" t="s">
        <v>1314</v>
      </c>
      <c r="S3">
        <v>38</v>
      </c>
      <c r="T3" s="185">
        <v>41904</v>
      </c>
      <c r="U3" s="192">
        <v>31360</v>
      </c>
      <c r="V3" s="190">
        <v>522.66700000000003</v>
      </c>
      <c r="W3" s="192">
        <v>13.7</v>
      </c>
      <c r="X3" s="190">
        <v>0.99199999999999999</v>
      </c>
      <c r="Y3" s="192">
        <v>634</v>
      </c>
      <c r="Z3" s="193">
        <v>361</v>
      </c>
      <c r="AA3" s="190">
        <v>5.2539999999999996</v>
      </c>
      <c r="AB3" s="194">
        <v>98.683999999999997</v>
      </c>
      <c r="AC3" s="192">
        <v>1</v>
      </c>
      <c r="AD3" s="190">
        <v>0.98699999999999999</v>
      </c>
      <c r="AE3" s="194">
        <v>97.697000000000003</v>
      </c>
    </row>
    <row r="4" spans="1:31" x14ac:dyDescent="0.3">
      <c r="B4">
        <v>3</v>
      </c>
      <c r="C4" t="s">
        <v>2</v>
      </c>
      <c r="D4" t="s">
        <v>3</v>
      </c>
      <c r="E4" t="s">
        <v>874</v>
      </c>
      <c r="F4" t="s">
        <v>15</v>
      </c>
      <c r="G4">
        <v>132000</v>
      </c>
      <c r="H4" s="185">
        <v>41734</v>
      </c>
      <c r="I4" t="s">
        <v>1214</v>
      </c>
      <c r="J4" t="s">
        <v>1254</v>
      </c>
      <c r="K4" t="s">
        <v>1302</v>
      </c>
      <c r="M4" t="s">
        <v>971</v>
      </c>
      <c r="O4" t="s">
        <v>67</v>
      </c>
      <c r="Q4" t="s">
        <v>908</v>
      </c>
      <c r="R4" t="s">
        <v>1303</v>
      </c>
      <c r="S4" t="s">
        <v>1304</v>
      </c>
      <c r="T4" s="185">
        <v>41906</v>
      </c>
      <c r="U4" s="192">
        <v>32460</v>
      </c>
      <c r="V4" s="190">
        <v>541</v>
      </c>
      <c r="W4" s="191">
        <v>13.5</v>
      </c>
      <c r="X4" s="190">
        <v>0.99399999999999999</v>
      </c>
      <c r="Y4" s="192">
        <v>1191</v>
      </c>
      <c r="Z4" s="193">
        <v>201</v>
      </c>
      <c r="AA4" s="190">
        <v>5.4960000000000004</v>
      </c>
      <c r="AB4" s="194">
        <v>97.844999999999999</v>
      </c>
      <c r="AC4" s="191">
        <v>1</v>
      </c>
      <c r="AD4" s="190">
        <v>0.97799999999999998</v>
      </c>
      <c r="AE4" s="194">
        <v>96.867000000000004</v>
      </c>
    </row>
    <row r="5" spans="1:31" x14ac:dyDescent="0.3">
      <c r="B5">
        <v>4</v>
      </c>
      <c r="C5" t="s">
        <v>1389</v>
      </c>
      <c r="D5" t="s">
        <v>43</v>
      </c>
      <c r="E5" t="s">
        <v>1301</v>
      </c>
      <c r="F5" t="s">
        <v>15</v>
      </c>
      <c r="G5">
        <v>160000</v>
      </c>
      <c r="H5" s="185">
        <v>41752</v>
      </c>
      <c r="I5" t="s">
        <v>1390</v>
      </c>
      <c r="J5" t="s">
        <v>1392</v>
      </c>
      <c r="K5" t="s">
        <v>1393</v>
      </c>
      <c r="N5" t="s">
        <v>1394</v>
      </c>
      <c r="O5" t="s">
        <v>1395</v>
      </c>
      <c r="P5" t="s">
        <v>1396</v>
      </c>
      <c r="Q5" t="s">
        <v>1397</v>
      </c>
      <c r="R5" t="s">
        <v>1398</v>
      </c>
      <c r="S5">
        <v>15</v>
      </c>
      <c r="T5" s="185">
        <v>41921</v>
      </c>
      <c r="U5" s="192">
        <v>29100</v>
      </c>
      <c r="V5" s="190">
        <v>485</v>
      </c>
      <c r="W5" s="192">
        <v>14.2</v>
      </c>
      <c r="X5" s="190">
        <v>0.98599999999999999</v>
      </c>
      <c r="Y5" s="192">
        <v>702</v>
      </c>
      <c r="Z5" s="193">
        <v>312</v>
      </c>
      <c r="AA5" s="190">
        <v>5.0279999999999996</v>
      </c>
      <c r="AB5" s="194">
        <v>95.108999999999995</v>
      </c>
      <c r="AC5" s="192">
        <v>0.8</v>
      </c>
      <c r="AD5" s="190">
        <v>0.76100000000000001</v>
      </c>
      <c r="AE5" s="194">
        <v>94.347999999999999</v>
      </c>
    </row>
    <row r="6" spans="1:31" x14ac:dyDescent="0.3">
      <c r="B6">
        <v>5</v>
      </c>
      <c r="C6" t="s">
        <v>1325</v>
      </c>
      <c r="D6" t="s">
        <v>23</v>
      </c>
      <c r="E6" t="s">
        <v>992</v>
      </c>
      <c r="F6" t="s">
        <v>15</v>
      </c>
      <c r="G6">
        <v>140000</v>
      </c>
      <c r="H6" s="185">
        <v>41779</v>
      </c>
      <c r="I6" s="186"/>
      <c r="J6" t="s">
        <v>1254</v>
      </c>
      <c r="K6" t="s">
        <v>1318</v>
      </c>
      <c r="L6" t="s">
        <v>1319</v>
      </c>
      <c r="M6" t="s">
        <v>1320</v>
      </c>
      <c r="N6" t="s">
        <v>723</v>
      </c>
      <c r="O6" t="s">
        <v>1321</v>
      </c>
      <c r="P6" t="s">
        <v>1322</v>
      </c>
      <c r="Q6" t="s">
        <v>908</v>
      </c>
      <c r="R6" t="s">
        <v>1323</v>
      </c>
      <c r="S6">
        <v>38</v>
      </c>
      <c r="T6" s="185">
        <v>41905</v>
      </c>
      <c r="U6" s="192">
        <v>37840</v>
      </c>
      <c r="V6" s="190">
        <v>630.66700000000003</v>
      </c>
      <c r="W6" s="192">
        <v>13.3</v>
      </c>
      <c r="X6" s="190">
        <v>0.997</v>
      </c>
      <c r="Y6" s="192">
        <v>486.33300000000003</v>
      </c>
      <c r="Z6" s="193">
        <v>592.16700000000003</v>
      </c>
      <c r="AA6" s="190">
        <v>6.6109999999999998</v>
      </c>
      <c r="AB6" s="194">
        <v>95.11</v>
      </c>
      <c r="AC6" s="192">
        <v>1.3</v>
      </c>
      <c r="AD6" s="190">
        <v>1.236</v>
      </c>
      <c r="AE6" s="194">
        <v>93.873999999999995</v>
      </c>
    </row>
    <row r="7" spans="1:31" x14ac:dyDescent="0.3">
      <c r="B7">
        <v>6</v>
      </c>
      <c r="C7" t="s">
        <v>1305</v>
      </c>
      <c r="D7" t="s">
        <v>404</v>
      </c>
      <c r="E7" t="s">
        <v>992</v>
      </c>
      <c r="F7" t="s">
        <v>15</v>
      </c>
      <c r="G7">
        <v>160000</v>
      </c>
      <c r="H7" s="185">
        <v>41751</v>
      </c>
      <c r="I7" t="s">
        <v>31</v>
      </c>
      <c r="Q7" t="s">
        <v>1306</v>
      </c>
      <c r="R7" t="s">
        <v>1307</v>
      </c>
      <c r="S7">
        <v>38</v>
      </c>
      <c r="T7" s="185">
        <v>41904</v>
      </c>
      <c r="U7" s="207">
        <v>27080</v>
      </c>
      <c r="V7" s="190">
        <v>451.33300000000003</v>
      </c>
      <c r="W7" s="191">
        <v>12.5</v>
      </c>
      <c r="X7" s="190">
        <v>1.006</v>
      </c>
      <c r="Y7" s="192">
        <v>1208</v>
      </c>
      <c r="Z7" s="193">
        <v>180.5</v>
      </c>
      <c r="AA7" s="190">
        <v>5.0060000000000002</v>
      </c>
      <c r="AB7" s="194">
        <v>90.698999999999998</v>
      </c>
      <c r="AC7" s="191">
        <v>1</v>
      </c>
      <c r="AD7" s="190">
        <v>0.90700000000000003</v>
      </c>
      <c r="AE7" s="194">
        <v>89.792000000000002</v>
      </c>
    </row>
    <row r="8" spans="1:31" x14ac:dyDescent="0.3">
      <c r="B8">
        <v>7</v>
      </c>
      <c r="C8" t="s">
        <v>175</v>
      </c>
      <c r="D8" t="s">
        <v>38</v>
      </c>
      <c r="E8" t="s">
        <v>166</v>
      </c>
      <c r="F8" t="s">
        <v>15</v>
      </c>
      <c r="G8" t="s">
        <v>1447</v>
      </c>
      <c r="H8" s="185">
        <v>41753</v>
      </c>
      <c r="I8" t="s">
        <v>1448</v>
      </c>
      <c r="J8" t="s">
        <v>1449</v>
      </c>
      <c r="K8" t="s">
        <v>1450</v>
      </c>
      <c r="M8" t="s">
        <v>1451</v>
      </c>
      <c r="N8" t="s">
        <v>1386</v>
      </c>
      <c r="O8" t="s">
        <v>1452</v>
      </c>
      <c r="Q8" t="s">
        <v>1377</v>
      </c>
      <c r="R8" t="s">
        <v>1453</v>
      </c>
      <c r="S8" t="s">
        <v>1454</v>
      </c>
      <c r="T8" s="185">
        <v>41943</v>
      </c>
      <c r="U8" s="192">
        <v>24720</v>
      </c>
      <c r="V8" s="190">
        <v>412</v>
      </c>
      <c r="W8" s="192">
        <v>15</v>
      </c>
      <c r="X8" s="190">
        <v>0.97699999999999998</v>
      </c>
      <c r="Y8" s="192">
        <v>460</v>
      </c>
      <c r="Z8" s="193">
        <v>499</v>
      </c>
      <c r="AA8" s="190">
        <v>5.27</v>
      </c>
      <c r="AB8" s="194">
        <v>76.38</v>
      </c>
      <c r="AC8" s="192">
        <v>2.5</v>
      </c>
      <c r="AD8" s="190">
        <v>1.91</v>
      </c>
      <c r="AE8" s="194">
        <v>74.47</v>
      </c>
    </row>
    <row r="9" spans="1:31" x14ac:dyDescent="0.3">
      <c r="H9" s="185"/>
      <c r="T9" s="185"/>
      <c r="U9" s="192"/>
      <c r="V9" s="190"/>
      <c r="W9" s="191"/>
      <c r="X9" s="190"/>
      <c r="Y9" s="192"/>
      <c r="Z9" s="193"/>
      <c r="AA9" s="190"/>
      <c r="AB9" s="194"/>
      <c r="AC9" s="191"/>
      <c r="AD9" s="190"/>
      <c r="AE9" s="194"/>
    </row>
    <row r="10" spans="1:31" x14ac:dyDescent="0.3">
      <c r="A10" t="s">
        <v>1170</v>
      </c>
      <c r="B10">
        <v>1</v>
      </c>
      <c r="C10" t="s">
        <v>897</v>
      </c>
      <c r="D10" t="s">
        <v>133</v>
      </c>
      <c r="E10" t="s">
        <v>874</v>
      </c>
      <c r="F10" t="s">
        <v>15</v>
      </c>
      <c r="G10">
        <v>150000</v>
      </c>
      <c r="H10" s="185">
        <v>41748</v>
      </c>
      <c r="I10" t="s">
        <v>1214</v>
      </c>
      <c r="J10" t="s">
        <v>1172</v>
      </c>
      <c r="K10" t="s">
        <v>1173</v>
      </c>
      <c r="L10" t="s">
        <v>1174</v>
      </c>
      <c r="M10" t="s">
        <v>1175</v>
      </c>
      <c r="O10" t="s">
        <v>1176</v>
      </c>
      <c r="P10" t="s">
        <v>1177</v>
      </c>
      <c r="Q10" t="s">
        <v>1178</v>
      </c>
      <c r="R10" t="s">
        <v>1179</v>
      </c>
      <c r="S10">
        <v>30</v>
      </c>
      <c r="T10" s="185">
        <v>41909</v>
      </c>
      <c r="U10" s="192">
        <v>29220</v>
      </c>
      <c r="V10" s="190">
        <v>487</v>
      </c>
      <c r="W10" s="192">
        <v>13.9</v>
      </c>
      <c r="X10" s="190">
        <v>0.99</v>
      </c>
      <c r="Y10" s="192">
        <v>666</v>
      </c>
      <c r="Z10" s="193">
        <v>343</v>
      </c>
      <c r="AA10" s="190">
        <v>5.2439999999999998</v>
      </c>
      <c r="AB10" s="194">
        <v>91.938999999999993</v>
      </c>
      <c r="AC10" s="192">
        <v>0</v>
      </c>
      <c r="AD10" s="190">
        <v>0</v>
      </c>
      <c r="AE10" s="194">
        <v>91.938999999999993</v>
      </c>
    </row>
    <row r="11" spans="1:31" x14ac:dyDescent="0.3">
      <c r="B11">
        <v>2</v>
      </c>
      <c r="C11" t="s">
        <v>1384</v>
      </c>
      <c r="D11" t="s">
        <v>43</v>
      </c>
      <c r="E11" t="s">
        <v>1385</v>
      </c>
      <c r="F11" t="s">
        <v>15</v>
      </c>
      <c r="G11">
        <v>160000</v>
      </c>
      <c r="H11" s="185">
        <v>41754</v>
      </c>
      <c r="I11" t="s">
        <v>1391</v>
      </c>
      <c r="J11" t="s">
        <v>1254</v>
      </c>
      <c r="K11" t="s">
        <v>311</v>
      </c>
      <c r="N11" t="s">
        <v>1386</v>
      </c>
      <c r="O11" t="s">
        <v>1387</v>
      </c>
      <c r="P11" t="s">
        <v>111</v>
      </c>
      <c r="Q11" t="s">
        <v>908</v>
      </c>
      <c r="R11" s="189" t="s">
        <v>1388</v>
      </c>
      <c r="S11">
        <v>38</v>
      </c>
      <c r="T11" s="185">
        <v>41907</v>
      </c>
      <c r="U11" s="192">
        <v>27620</v>
      </c>
      <c r="V11" s="190">
        <v>460.33300000000003</v>
      </c>
      <c r="W11" s="192">
        <v>12.2</v>
      </c>
      <c r="X11" s="190">
        <v>1.0089999999999999</v>
      </c>
      <c r="Y11" s="192">
        <v>199.2</v>
      </c>
      <c r="Z11" s="193">
        <v>1107</v>
      </c>
      <c r="AA11" s="190">
        <v>5.0620000000000003</v>
      </c>
      <c r="AB11" s="194">
        <v>91.757000000000005</v>
      </c>
      <c r="AC11" s="192">
        <v>0.1</v>
      </c>
      <c r="AD11" s="190">
        <v>9.1999999999999998E-2</v>
      </c>
      <c r="AE11" s="194">
        <v>91.665000000000006</v>
      </c>
    </row>
    <row r="12" spans="1:31" x14ac:dyDescent="0.3">
      <c r="B12">
        <v>3</v>
      </c>
      <c r="C12" t="s">
        <v>37</v>
      </c>
      <c r="D12" t="s">
        <v>38</v>
      </c>
      <c r="E12" t="s">
        <v>893</v>
      </c>
      <c r="F12" t="s">
        <v>15</v>
      </c>
      <c r="G12">
        <v>158000</v>
      </c>
      <c r="H12" s="185">
        <v>41782</v>
      </c>
      <c r="I12" t="s">
        <v>1214</v>
      </c>
      <c r="J12" t="s">
        <v>1377</v>
      </c>
      <c r="K12" t="s">
        <v>1378</v>
      </c>
      <c r="N12" t="s">
        <v>1379</v>
      </c>
      <c r="O12" t="s">
        <v>1380</v>
      </c>
      <c r="Q12" t="s">
        <v>1381</v>
      </c>
      <c r="R12" t="s">
        <v>1382</v>
      </c>
      <c r="S12" t="s">
        <v>1383</v>
      </c>
      <c r="T12" s="185">
        <v>41932</v>
      </c>
      <c r="U12" s="192">
        <v>29240</v>
      </c>
      <c r="V12" s="190">
        <v>487.33300000000003</v>
      </c>
      <c r="W12" s="192">
        <v>13.7</v>
      </c>
      <c r="X12" s="190">
        <v>0.99199999999999999</v>
      </c>
      <c r="Y12" s="192">
        <v>770</v>
      </c>
      <c r="Z12" s="193">
        <v>300</v>
      </c>
      <c r="AA12" s="190">
        <v>5.3029999999999999</v>
      </c>
      <c r="AB12" s="194">
        <v>91.162000000000006</v>
      </c>
      <c r="AC12" s="192">
        <v>0.4</v>
      </c>
      <c r="AD12" s="190">
        <v>0.36499999999999999</v>
      </c>
      <c r="AE12" s="194">
        <v>90.796999999999997</v>
      </c>
    </row>
    <row r="13" spans="1:31" x14ac:dyDescent="0.3">
      <c r="B13">
        <v>4</v>
      </c>
      <c r="C13" t="s">
        <v>905</v>
      </c>
      <c r="D13" t="s">
        <v>38</v>
      </c>
      <c r="E13" t="s">
        <v>1301</v>
      </c>
      <c r="F13" t="s">
        <v>15</v>
      </c>
      <c r="G13" t="s">
        <v>1446</v>
      </c>
      <c r="H13" s="185">
        <v>41760</v>
      </c>
      <c r="I13" t="s">
        <v>1442</v>
      </c>
      <c r="J13" t="s">
        <v>311</v>
      </c>
      <c r="K13" t="s">
        <v>87</v>
      </c>
      <c r="O13" t="s">
        <v>1443</v>
      </c>
      <c r="R13" t="s">
        <v>1444</v>
      </c>
      <c r="S13" t="s">
        <v>1445</v>
      </c>
      <c r="T13" s="185">
        <v>41913</v>
      </c>
      <c r="U13" s="192">
        <v>28460</v>
      </c>
      <c r="V13" s="190">
        <v>474.33300000000003</v>
      </c>
      <c r="W13" s="192">
        <v>11.7</v>
      </c>
      <c r="X13" s="190">
        <v>1.0149999999999999</v>
      </c>
      <c r="Y13" s="192">
        <v>470</v>
      </c>
      <c r="Z13" s="193">
        <v>490</v>
      </c>
      <c r="AA13" s="190">
        <v>5.2869999999999999</v>
      </c>
      <c r="AB13" s="194">
        <v>91.063000000000002</v>
      </c>
      <c r="AC13" s="192">
        <v>1</v>
      </c>
      <c r="AD13" s="190">
        <v>0.91100000000000003</v>
      </c>
      <c r="AE13" s="194">
        <v>90.152000000000001</v>
      </c>
    </row>
    <row r="14" spans="1:31" x14ac:dyDescent="0.3">
      <c r="B14">
        <v>5</v>
      </c>
      <c r="C14" t="s">
        <v>1399</v>
      </c>
      <c r="D14" t="s">
        <v>43</v>
      </c>
      <c r="E14" t="s">
        <v>1082</v>
      </c>
      <c r="F14" t="s">
        <v>15</v>
      </c>
      <c r="G14">
        <v>200000</v>
      </c>
      <c r="H14" s="185">
        <v>41782</v>
      </c>
      <c r="I14" t="s">
        <v>1400</v>
      </c>
      <c r="K14" t="s">
        <v>369</v>
      </c>
      <c r="N14" t="s">
        <v>1401</v>
      </c>
      <c r="O14" t="s">
        <v>1402</v>
      </c>
      <c r="P14" t="s">
        <v>1403</v>
      </c>
      <c r="R14" s="189" t="s">
        <v>1404</v>
      </c>
      <c r="S14">
        <v>7.5</v>
      </c>
      <c r="T14" s="185">
        <v>41911</v>
      </c>
      <c r="U14" s="192">
        <v>19580</v>
      </c>
      <c r="V14" s="190">
        <v>326.33300000000003</v>
      </c>
      <c r="W14" s="192">
        <v>11</v>
      </c>
      <c r="X14" s="190">
        <v>1.0229999999999999</v>
      </c>
      <c r="Y14" s="192">
        <v>549</v>
      </c>
      <c r="Z14" s="193">
        <v>399</v>
      </c>
      <c r="AA14" s="190">
        <v>5.0289999999999999</v>
      </c>
      <c r="AB14" s="194">
        <v>66.382999999999996</v>
      </c>
      <c r="AC14" s="192">
        <v>0.1</v>
      </c>
      <c r="AD14" s="190">
        <v>6.6000000000000003E-2</v>
      </c>
      <c r="AE14" s="194">
        <v>66.316999999999993</v>
      </c>
    </row>
    <row r="15" spans="1:31" x14ac:dyDescent="0.3">
      <c r="H15" s="185"/>
      <c r="R15" s="189"/>
      <c r="T15" s="185"/>
    </row>
    <row r="16" spans="1:31" x14ac:dyDescent="0.3">
      <c r="A16" t="s">
        <v>1286</v>
      </c>
      <c r="B16">
        <v>1</v>
      </c>
      <c r="C16" t="s">
        <v>281</v>
      </c>
      <c r="D16" t="s">
        <v>34</v>
      </c>
      <c r="E16" t="s">
        <v>893</v>
      </c>
      <c r="F16" t="s">
        <v>15</v>
      </c>
      <c r="G16">
        <v>150000</v>
      </c>
      <c r="H16" s="185">
        <v>41764</v>
      </c>
      <c r="I16" t="s">
        <v>1292</v>
      </c>
      <c r="J16" t="s">
        <v>1254</v>
      </c>
      <c r="K16" t="s">
        <v>1297</v>
      </c>
      <c r="N16" t="s">
        <v>1298</v>
      </c>
      <c r="O16" t="s">
        <v>1299</v>
      </c>
      <c r="P16" t="s">
        <v>209</v>
      </c>
      <c r="Q16" t="s">
        <v>210</v>
      </c>
      <c r="R16" t="s">
        <v>1300</v>
      </c>
      <c r="S16">
        <v>38</v>
      </c>
      <c r="T16" s="185">
        <v>41913</v>
      </c>
      <c r="U16" s="192">
        <v>32360</v>
      </c>
      <c r="V16" s="190">
        <v>539.33299999999997</v>
      </c>
      <c r="W16" s="191">
        <v>11.6</v>
      </c>
      <c r="X16" s="190">
        <v>1.016</v>
      </c>
      <c r="Y16" s="192">
        <v>1060</v>
      </c>
      <c r="Z16" s="193">
        <v>226</v>
      </c>
      <c r="AA16" s="190">
        <v>5.5</v>
      </c>
      <c r="AB16" s="194">
        <v>99.63</v>
      </c>
      <c r="AC16" s="191">
        <v>0</v>
      </c>
      <c r="AD16" s="190">
        <v>0</v>
      </c>
      <c r="AE16" s="194">
        <v>99.63</v>
      </c>
    </row>
    <row r="17" spans="1:32" x14ac:dyDescent="0.3">
      <c r="B17">
        <v>2</v>
      </c>
      <c r="C17" t="s">
        <v>682</v>
      </c>
      <c r="D17" t="s">
        <v>152</v>
      </c>
      <c r="E17" t="s">
        <v>166</v>
      </c>
      <c r="F17" t="s">
        <v>15</v>
      </c>
      <c r="G17">
        <v>150000</v>
      </c>
      <c r="H17" s="185">
        <v>41748</v>
      </c>
      <c r="I17" t="s">
        <v>1244</v>
      </c>
      <c r="J17" t="s">
        <v>311</v>
      </c>
      <c r="K17" t="s">
        <v>1436</v>
      </c>
      <c r="M17" t="s">
        <v>732</v>
      </c>
      <c r="N17" t="s">
        <v>1437</v>
      </c>
      <c r="O17" t="s">
        <v>723</v>
      </c>
      <c r="R17" t="s">
        <v>1438</v>
      </c>
      <c r="S17">
        <v>38</v>
      </c>
      <c r="T17" s="185">
        <v>41919</v>
      </c>
      <c r="U17" s="192">
        <v>31320</v>
      </c>
      <c r="V17" s="190">
        <v>522</v>
      </c>
      <c r="W17" s="192">
        <v>14</v>
      </c>
      <c r="X17" s="190">
        <v>0.98899999999999999</v>
      </c>
      <c r="Y17" s="192">
        <v>2291</v>
      </c>
      <c r="Z17" s="193">
        <v>105</v>
      </c>
      <c r="AA17" s="190">
        <v>5.5220000000000002</v>
      </c>
      <c r="AB17" s="194">
        <v>93.491</v>
      </c>
      <c r="AC17" s="192">
        <v>1</v>
      </c>
      <c r="AD17" s="190">
        <v>0.93500000000000005</v>
      </c>
      <c r="AE17" s="194">
        <v>92.555999999999997</v>
      </c>
    </row>
    <row r="18" spans="1:32" x14ac:dyDescent="0.3">
      <c r="B18">
        <v>3</v>
      </c>
      <c r="C18" t="s">
        <v>1287</v>
      </c>
      <c r="D18" t="s">
        <v>41</v>
      </c>
      <c r="E18" t="s">
        <v>893</v>
      </c>
      <c r="F18" t="s">
        <v>15</v>
      </c>
      <c r="G18">
        <v>140000</v>
      </c>
      <c r="H18" s="185">
        <v>41750</v>
      </c>
      <c r="I18" t="s">
        <v>1288</v>
      </c>
      <c r="J18" t="s">
        <v>1254</v>
      </c>
      <c r="K18" t="s">
        <v>483</v>
      </c>
      <c r="N18" t="s">
        <v>971</v>
      </c>
      <c r="O18" t="s">
        <v>222</v>
      </c>
      <c r="P18" t="s">
        <v>62</v>
      </c>
      <c r="Q18" t="s">
        <v>908</v>
      </c>
      <c r="R18" t="s">
        <v>1289</v>
      </c>
      <c r="S18" t="s">
        <v>1290</v>
      </c>
      <c r="T18" s="185">
        <v>41903</v>
      </c>
      <c r="U18" s="192">
        <v>30380</v>
      </c>
      <c r="V18" s="190">
        <v>506.33300000000003</v>
      </c>
      <c r="W18" s="192">
        <v>15.7</v>
      </c>
      <c r="X18" s="190">
        <v>0.96899999999999997</v>
      </c>
      <c r="Y18" s="192">
        <v>339</v>
      </c>
      <c r="Z18" s="193">
        <v>693</v>
      </c>
      <c r="AA18" s="190">
        <v>5.3929999999999998</v>
      </c>
      <c r="AB18" s="194">
        <v>90.977000000000004</v>
      </c>
      <c r="AC18" s="192">
        <v>0.3</v>
      </c>
      <c r="AD18" s="190">
        <v>0.27300000000000002</v>
      </c>
      <c r="AE18" s="194">
        <v>90.703999999999994</v>
      </c>
    </row>
    <row r="19" spans="1:32" x14ac:dyDescent="0.3">
      <c r="B19">
        <v>4</v>
      </c>
      <c r="C19" t="s">
        <v>1291</v>
      </c>
      <c r="D19" t="s">
        <v>41</v>
      </c>
      <c r="E19" t="s">
        <v>134</v>
      </c>
      <c r="F19" t="s">
        <v>15</v>
      </c>
      <c r="G19">
        <v>140000</v>
      </c>
      <c r="H19" s="185">
        <v>41747</v>
      </c>
      <c r="I19" t="s">
        <v>1292</v>
      </c>
      <c r="J19" t="s">
        <v>1254</v>
      </c>
      <c r="K19" t="s">
        <v>1293</v>
      </c>
      <c r="N19" t="s">
        <v>971</v>
      </c>
      <c r="O19" t="s">
        <v>1294</v>
      </c>
      <c r="P19" t="s">
        <v>62</v>
      </c>
      <c r="Q19" t="s">
        <v>908</v>
      </c>
      <c r="R19" t="s">
        <v>1250</v>
      </c>
      <c r="S19" t="s">
        <v>1295</v>
      </c>
      <c r="T19" s="185">
        <v>41892</v>
      </c>
      <c r="U19" s="192">
        <v>35920</v>
      </c>
      <c r="V19" s="190">
        <v>598.66700000000003</v>
      </c>
      <c r="W19" s="192">
        <v>13.4</v>
      </c>
      <c r="X19" s="190">
        <v>0.995</v>
      </c>
      <c r="Y19" s="192">
        <v>600</v>
      </c>
      <c r="Z19" s="193">
        <v>475</v>
      </c>
      <c r="AA19" s="190">
        <v>6.5430000000000001</v>
      </c>
      <c r="AB19" s="194">
        <v>91.04</v>
      </c>
      <c r="AC19" s="192">
        <v>0.8</v>
      </c>
      <c r="AD19" s="190">
        <v>0.72799999999999998</v>
      </c>
      <c r="AE19" s="194">
        <v>90.311999999999998</v>
      </c>
    </row>
    <row r="20" spans="1:32" x14ac:dyDescent="0.3">
      <c r="B20">
        <v>5</v>
      </c>
      <c r="C20" t="s">
        <v>212</v>
      </c>
      <c r="D20" t="s">
        <v>41</v>
      </c>
      <c r="E20" t="s">
        <v>1296</v>
      </c>
      <c r="F20" t="s">
        <v>15</v>
      </c>
      <c r="G20">
        <v>145000</v>
      </c>
      <c r="H20" s="185">
        <v>41741</v>
      </c>
      <c r="I20" t="s">
        <v>1288</v>
      </c>
      <c r="J20" t="s">
        <v>1254</v>
      </c>
      <c r="K20" t="s">
        <v>483</v>
      </c>
      <c r="N20" t="s">
        <v>971</v>
      </c>
      <c r="O20" t="s">
        <v>1256</v>
      </c>
      <c r="Q20" t="s">
        <v>908</v>
      </c>
      <c r="R20" t="s">
        <v>1289</v>
      </c>
      <c r="S20" t="s">
        <v>1290</v>
      </c>
      <c r="T20" s="185">
        <v>41897</v>
      </c>
      <c r="U20" s="192">
        <v>34920</v>
      </c>
      <c r="V20" s="190">
        <v>582</v>
      </c>
      <c r="W20" s="192">
        <v>15.5</v>
      </c>
      <c r="X20" s="190">
        <v>0.97099999999999997</v>
      </c>
      <c r="Y20" s="192">
        <v>477</v>
      </c>
      <c r="Z20" s="193">
        <v>570</v>
      </c>
      <c r="AA20" s="190">
        <v>6.242</v>
      </c>
      <c r="AB20" s="194">
        <v>90.534999999999997</v>
      </c>
      <c r="AC20" s="192">
        <v>0.5</v>
      </c>
      <c r="AD20" s="190">
        <v>0.45300000000000001</v>
      </c>
      <c r="AE20" s="194">
        <v>90.081999999999994</v>
      </c>
      <c r="AF20" s="198"/>
    </row>
    <row r="22" spans="1:32" x14ac:dyDescent="0.3">
      <c r="A22" t="s">
        <v>1171</v>
      </c>
      <c r="B22">
        <v>1</v>
      </c>
      <c r="C22" t="s">
        <v>566</v>
      </c>
      <c r="D22" t="s">
        <v>784</v>
      </c>
      <c r="E22" t="s">
        <v>166</v>
      </c>
      <c r="F22" t="s">
        <v>15</v>
      </c>
      <c r="G22">
        <v>140000</v>
      </c>
      <c r="H22" s="185">
        <v>41759</v>
      </c>
      <c r="I22" t="s">
        <v>1376</v>
      </c>
      <c r="J22" t="s">
        <v>1254</v>
      </c>
      <c r="K22" t="s">
        <v>1346</v>
      </c>
      <c r="O22" t="s">
        <v>1347</v>
      </c>
      <c r="Q22" t="s">
        <v>1348</v>
      </c>
      <c r="R22" t="s">
        <v>1220</v>
      </c>
      <c r="S22" t="s">
        <v>1295</v>
      </c>
      <c r="T22" s="185">
        <v>41911</v>
      </c>
      <c r="U22" s="192">
        <v>30780</v>
      </c>
      <c r="V22" s="190">
        <v>513</v>
      </c>
      <c r="W22" s="192">
        <v>12.5</v>
      </c>
      <c r="X22" s="190">
        <v>1.006</v>
      </c>
      <c r="Y22" s="192">
        <v>475</v>
      </c>
      <c r="Z22" s="193">
        <v>475</v>
      </c>
      <c r="AA22" s="190">
        <v>5.18</v>
      </c>
      <c r="AB22" s="194">
        <v>99.629000000000005</v>
      </c>
      <c r="AC22" s="192">
        <v>0.3</v>
      </c>
      <c r="AD22" s="190">
        <v>0.29899999999999999</v>
      </c>
      <c r="AE22" s="194">
        <v>99.33</v>
      </c>
    </row>
    <row r="23" spans="1:32" x14ac:dyDescent="0.3">
      <c r="B23">
        <v>2</v>
      </c>
      <c r="C23" t="s">
        <v>1349</v>
      </c>
      <c r="D23" t="s">
        <v>784</v>
      </c>
      <c r="E23" t="s">
        <v>166</v>
      </c>
      <c r="F23" t="s">
        <v>15</v>
      </c>
      <c r="G23">
        <v>140000</v>
      </c>
      <c r="H23" s="185">
        <v>41763</v>
      </c>
      <c r="I23" t="s">
        <v>1376</v>
      </c>
      <c r="K23" t="s">
        <v>1350</v>
      </c>
      <c r="M23" t="s">
        <v>1230</v>
      </c>
      <c r="O23" t="s">
        <v>1351</v>
      </c>
      <c r="P23" t="s">
        <v>1352</v>
      </c>
      <c r="Q23" t="s">
        <v>1353</v>
      </c>
      <c r="R23" t="s">
        <v>1220</v>
      </c>
      <c r="S23" t="s">
        <v>1361</v>
      </c>
      <c r="T23" s="185">
        <v>41913</v>
      </c>
      <c r="U23" s="192">
        <v>31620</v>
      </c>
      <c r="V23" s="190">
        <v>527</v>
      </c>
      <c r="W23" s="192">
        <v>13.3</v>
      </c>
      <c r="X23" s="190">
        <v>0.997</v>
      </c>
      <c r="Y23" s="192">
        <v>396.66699999999997</v>
      </c>
      <c r="Z23" s="193">
        <v>600</v>
      </c>
      <c r="AA23" s="190">
        <v>5.4640000000000004</v>
      </c>
      <c r="AB23" s="194">
        <v>96.16</v>
      </c>
      <c r="AC23" s="192">
        <v>1</v>
      </c>
      <c r="AD23" s="190">
        <v>0.96199999999999997</v>
      </c>
      <c r="AE23" s="194">
        <v>95.197999999999993</v>
      </c>
    </row>
    <row r="24" spans="1:32" x14ac:dyDescent="0.3">
      <c r="B24">
        <v>3</v>
      </c>
      <c r="C24" t="s">
        <v>401</v>
      </c>
      <c r="D24" t="s">
        <v>525</v>
      </c>
      <c r="E24" t="s">
        <v>893</v>
      </c>
      <c r="F24" t="s">
        <v>15</v>
      </c>
      <c r="G24">
        <v>160000</v>
      </c>
      <c r="H24" s="185">
        <v>41748</v>
      </c>
      <c r="I24" t="s">
        <v>1280</v>
      </c>
      <c r="J24" t="s">
        <v>1281</v>
      </c>
      <c r="K24" t="s">
        <v>1282</v>
      </c>
      <c r="N24" t="s">
        <v>1283</v>
      </c>
      <c r="O24" t="s">
        <v>1285</v>
      </c>
      <c r="Q24" t="s">
        <v>872</v>
      </c>
      <c r="R24" t="s">
        <v>1284</v>
      </c>
      <c r="S24">
        <v>38</v>
      </c>
      <c r="T24" s="185">
        <v>41890</v>
      </c>
      <c r="U24" s="192">
        <v>29800</v>
      </c>
      <c r="V24" s="190">
        <v>496.66699999999997</v>
      </c>
      <c r="W24" s="191">
        <v>13</v>
      </c>
      <c r="X24" s="190">
        <v>1</v>
      </c>
      <c r="Y24" s="192">
        <v>562.01099999999997</v>
      </c>
      <c r="Z24" s="193">
        <v>405.32499999999999</v>
      </c>
      <c r="AA24" s="190">
        <v>5.23</v>
      </c>
      <c r="AB24" s="194">
        <v>94.965000000000003</v>
      </c>
      <c r="AC24" s="191">
        <v>0.4</v>
      </c>
      <c r="AD24" s="190">
        <v>0.38</v>
      </c>
      <c r="AE24" s="194">
        <v>94.584999999999994</v>
      </c>
    </row>
    <row r="25" spans="1:32" x14ac:dyDescent="0.3">
      <c r="B25">
        <v>4</v>
      </c>
      <c r="C25" t="s">
        <v>1274</v>
      </c>
      <c r="D25" t="s">
        <v>525</v>
      </c>
      <c r="E25" t="s">
        <v>1217</v>
      </c>
      <c r="F25" t="s">
        <v>15</v>
      </c>
      <c r="G25">
        <v>138000</v>
      </c>
      <c r="H25" s="185">
        <v>41761</v>
      </c>
      <c r="I25" s="186"/>
      <c r="J25" t="s">
        <v>1181</v>
      </c>
      <c r="K25" t="s">
        <v>1275</v>
      </c>
      <c r="N25" t="s">
        <v>1276</v>
      </c>
      <c r="O25" t="s">
        <v>1277</v>
      </c>
      <c r="P25" t="s">
        <v>1278</v>
      </c>
      <c r="Q25" t="s">
        <v>1184</v>
      </c>
      <c r="R25" t="s">
        <v>1279</v>
      </c>
      <c r="S25">
        <v>38</v>
      </c>
      <c r="T25" s="185">
        <v>41911</v>
      </c>
      <c r="U25" s="192">
        <v>28820</v>
      </c>
      <c r="V25" s="190">
        <v>480.33300000000003</v>
      </c>
      <c r="W25" s="192">
        <v>11.31</v>
      </c>
      <c r="X25" s="190">
        <v>1.0189999999999999</v>
      </c>
      <c r="Y25" s="192">
        <v>598.5</v>
      </c>
      <c r="Z25" s="193">
        <v>376</v>
      </c>
      <c r="AA25" s="190">
        <v>5.1660000000000004</v>
      </c>
      <c r="AB25" s="194">
        <v>94.745999999999995</v>
      </c>
      <c r="AC25" s="192">
        <v>0.59</v>
      </c>
      <c r="AD25" s="190">
        <v>0.55900000000000005</v>
      </c>
      <c r="AE25" s="194">
        <v>94.186999999999998</v>
      </c>
    </row>
    <row r="26" spans="1:32" x14ac:dyDescent="0.3">
      <c r="B26">
        <v>5</v>
      </c>
      <c r="C26" t="s">
        <v>1354</v>
      </c>
      <c r="D26" t="s">
        <v>784</v>
      </c>
      <c r="E26" t="s">
        <v>166</v>
      </c>
      <c r="F26" t="s">
        <v>15</v>
      </c>
      <c r="G26" s="200">
        <v>13000</v>
      </c>
      <c r="H26" s="185">
        <v>41751</v>
      </c>
      <c r="I26" t="s">
        <v>1376</v>
      </c>
      <c r="K26" t="s">
        <v>1355</v>
      </c>
      <c r="M26" t="s">
        <v>1356</v>
      </c>
      <c r="O26" t="s">
        <v>1359</v>
      </c>
      <c r="P26" s="188" t="s">
        <v>1358</v>
      </c>
      <c r="Q26" t="s">
        <v>1357</v>
      </c>
      <c r="R26" t="s">
        <v>1329</v>
      </c>
      <c r="S26" t="s">
        <v>1360</v>
      </c>
      <c r="T26" s="185">
        <v>41892</v>
      </c>
      <c r="U26" s="192">
        <v>32340</v>
      </c>
      <c r="V26" s="190">
        <v>539</v>
      </c>
      <c r="W26" s="192">
        <v>14.1</v>
      </c>
      <c r="X26" s="190">
        <v>0.98699999999999999</v>
      </c>
      <c r="Y26" s="192">
        <v>600</v>
      </c>
      <c r="Z26" s="193">
        <v>400</v>
      </c>
      <c r="AA26" s="190">
        <v>5.51</v>
      </c>
      <c r="AB26" s="194">
        <v>96.55</v>
      </c>
      <c r="AC26" s="192">
        <v>2.7</v>
      </c>
      <c r="AD26" s="190">
        <v>2.6070000000000002</v>
      </c>
      <c r="AE26" s="194">
        <v>93.942999999999998</v>
      </c>
      <c r="AF26" s="199"/>
    </row>
    <row r="27" spans="1:32" x14ac:dyDescent="0.3">
      <c r="B27">
        <v>6</v>
      </c>
      <c r="C27" t="s">
        <v>1001</v>
      </c>
      <c r="D27" t="s">
        <v>784</v>
      </c>
      <c r="E27" t="s">
        <v>166</v>
      </c>
      <c r="F27" t="s">
        <v>15</v>
      </c>
      <c r="G27">
        <v>136000</v>
      </c>
      <c r="H27" s="185">
        <v>41761</v>
      </c>
      <c r="I27" t="s">
        <v>1214</v>
      </c>
      <c r="J27" t="s">
        <v>1254</v>
      </c>
      <c r="K27" t="s">
        <v>1362</v>
      </c>
      <c r="M27" t="s">
        <v>1363</v>
      </c>
      <c r="N27" t="s">
        <v>1364</v>
      </c>
      <c r="Q27" t="s">
        <v>1365</v>
      </c>
      <c r="R27" t="s">
        <v>1366</v>
      </c>
      <c r="S27">
        <v>30</v>
      </c>
      <c r="T27" s="185">
        <v>41905</v>
      </c>
      <c r="U27" s="192">
        <v>29300</v>
      </c>
      <c r="V27" s="190">
        <v>488.33300000000003</v>
      </c>
      <c r="W27" s="192">
        <v>13</v>
      </c>
      <c r="X27" s="190">
        <v>1</v>
      </c>
      <c r="Y27" s="192">
        <v>2310</v>
      </c>
      <c r="Z27" s="193">
        <v>100</v>
      </c>
      <c r="AA27" s="190">
        <v>5.3029999999999999</v>
      </c>
      <c r="AB27" s="194">
        <v>92.085999999999999</v>
      </c>
      <c r="AC27" s="192">
        <v>0.8</v>
      </c>
      <c r="AD27" s="190">
        <v>0.73699999999999999</v>
      </c>
      <c r="AE27" s="194">
        <v>91.349000000000004</v>
      </c>
    </row>
    <row r="28" spans="1:32" x14ac:dyDescent="0.3">
      <c r="B28">
        <v>7</v>
      </c>
      <c r="C28" t="s">
        <v>1418</v>
      </c>
      <c r="D28" t="s">
        <v>784</v>
      </c>
      <c r="E28" t="s">
        <v>893</v>
      </c>
      <c r="F28" t="s">
        <v>15</v>
      </c>
      <c r="G28">
        <v>92000</v>
      </c>
      <c r="H28" s="185">
        <v>41764</v>
      </c>
      <c r="J28" t="s">
        <v>1254</v>
      </c>
      <c r="K28" t="s">
        <v>1419</v>
      </c>
      <c r="L28" t="s">
        <v>1420</v>
      </c>
      <c r="O28" t="s">
        <v>1421</v>
      </c>
      <c r="P28" t="s">
        <v>1422</v>
      </c>
      <c r="R28" t="s">
        <v>1423</v>
      </c>
      <c r="S28">
        <v>30</v>
      </c>
      <c r="T28" s="185">
        <v>41906</v>
      </c>
      <c r="U28" s="192">
        <v>30260</v>
      </c>
      <c r="V28" s="190">
        <v>504.33300000000003</v>
      </c>
      <c r="W28" s="192">
        <v>14.1</v>
      </c>
      <c r="X28" s="190">
        <v>0.98699999999999999</v>
      </c>
      <c r="Y28" s="192">
        <v>633</v>
      </c>
      <c r="Z28" s="193">
        <v>375</v>
      </c>
      <c r="AA28" s="190">
        <v>5.4489999999999998</v>
      </c>
      <c r="AB28" s="194">
        <v>91.352000000000004</v>
      </c>
      <c r="AC28" s="192">
        <v>0.8</v>
      </c>
      <c r="AD28" s="190">
        <v>0.73099999999999998</v>
      </c>
      <c r="AE28" s="194">
        <v>90.620999999999995</v>
      </c>
    </row>
    <row r="29" spans="1:32" x14ac:dyDescent="0.3">
      <c r="B29">
        <v>8</v>
      </c>
      <c r="C29" t="s">
        <v>1367</v>
      </c>
      <c r="D29" t="s">
        <v>784</v>
      </c>
      <c r="E29" t="s">
        <v>1368</v>
      </c>
      <c r="F29" t="s">
        <v>15</v>
      </c>
      <c r="G29">
        <v>135000</v>
      </c>
      <c r="H29" s="185">
        <v>41752</v>
      </c>
      <c r="I29" t="s">
        <v>1214</v>
      </c>
      <c r="J29" t="s">
        <v>1369</v>
      </c>
      <c r="K29" t="s">
        <v>1370</v>
      </c>
      <c r="M29" t="s">
        <v>1371</v>
      </c>
      <c r="O29" t="s">
        <v>1372</v>
      </c>
      <c r="P29" t="s">
        <v>1373</v>
      </c>
      <c r="Q29" t="s">
        <v>1374</v>
      </c>
      <c r="R29" t="s">
        <v>1375</v>
      </c>
      <c r="S29">
        <v>30</v>
      </c>
      <c r="T29" s="185">
        <v>41911</v>
      </c>
      <c r="U29" s="192">
        <v>29900</v>
      </c>
      <c r="V29" s="190">
        <v>498.33300000000003</v>
      </c>
      <c r="W29" s="192">
        <v>13.3</v>
      </c>
      <c r="X29" s="190">
        <v>0.997</v>
      </c>
      <c r="Y29" s="192">
        <v>1190</v>
      </c>
      <c r="Z29" s="193">
        <v>200</v>
      </c>
      <c r="AA29" s="190">
        <v>5.4640000000000004</v>
      </c>
      <c r="AB29" s="194">
        <v>90.929000000000002</v>
      </c>
      <c r="AC29" s="192">
        <v>1</v>
      </c>
      <c r="AD29" s="190">
        <v>0.90900000000000003</v>
      </c>
      <c r="AE29" s="194">
        <v>90.02</v>
      </c>
    </row>
    <row r="30" spans="1:32" x14ac:dyDescent="0.3">
      <c r="B30">
        <v>9</v>
      </c>
      <c r="C30" t="s">
        <v>1414</v>
      </c>
      <c r="D30" t="s">
        <v>784</v>
      </c>
      <c r="E30" t="s">
        <v>134</v>
      </c>
      <c r="F30" t="s">
        <v>15</v>
      </c>
      <c r="G30">
        <v>140000</v>
      </c>
      <c r="H30" s="185">
        <v>41755</v>
      </c>
      <c r="I30" t="s">
        <v>1214</v>
      </c>
      <c r="J30" t="s">
        <v>1254</v>
      </c>
      <c r="K30" t="s">
        <v>1327</v>
      </c>
      <c r="O30" t="s">
        <v>1415</v>
      </c>
      <c r="Q30" t="s">
        <v>1416</v>
      </c>
      <c r="R30" t="s">
        <v>1417</v>
      </c>
      <c r="S30">
        <v>30</v>
      </c>
      <c r="T30" s="185">
        <v>41899</v>
      </c>
      <c r="U30" s="192">
        <v>29240</v>
      </c>
      <c r="V30" s="190">
        <v>487.33300000000003</v>
      </c>
      <c r="W30" s="192">
        <v>13.9</v>
      </c>
      <c r="X30" s="190">
        <v>0.99</v>
      </c>
      <c r="Y30" s="192">
        <v>615</v>
      </c>
      <c r="Z30" s="193">
        <v>375</v>
      </c>
      <c r="AA30" s="190">
        <v>5.2939999999999996</v>
      </c>
      <c r="AB30" s="194">
        <v>91.132999999999996</v>
      </c>
      <c r="AC30" s="192">
        <v>2.6</v>
      </c>
      <c r="AD30" s="190">
        <v>2.3690000000000002</v>
      </c>
      <c r="AE30" s="194">
        <v>88.763999999999996</v>
      </c>
    </row>
    <row r="31" spans="1:32" x14ac:dyDescent="0.3">
      <c r="B31">
        <v>10</v>
      </c>
      <c r="C31" t="s">
        <v>1180</v>
      </c>
      <c r="D31" t="s">
        <v>525</v>
      </c>
      <c r="E31" t="s">
        <v>166</v>
      </c>
      <c r="F31" t="s">
        <v>15</v>
      </c>
      <c r="G31">
        <v>140000</v>
      </c>
      <c r="H31" s="185">
        <v>41752</v>
      </c>
      <c r="I31" s="186"/>
      <c r="J31" t="s">
        <v>1181</v>
      </c>
      <c r="M31" t="s">
        <v>1183</v>
      </c>
      <c r="N31" t="s">
        <v>1182</v>
      </c>
      <c r="O31" t="s">
        <v>1194</v>
      </c>
      <c r="Q31" t="s">
        <v>1184</v>
      </c>
      <c r="R31" t="s">
        <v>1185</v>
      </c>
      <c r="S31">
        <v>38</v>
      </c>
      <c r="T31" s="185">
        <v>41933</v>
      </c>
      <c r="U31" s="192">
        <v>32780</v>
      </c>
      <c r="V31" s="190">
        <v>546.33299999999997</v>
      </c>
      <c r="W31" s="192">
        <v>11.96</v>
      </c>
      <c r="X31" s="190">
        <v>1.012</v>
      </c>
      <c r="Y31" s="192">
        <v>1199</v>
      </c>
      <c r="Z31" s="193">
        <v>243.84</v>
      </c>
      <c r="AA31" s="190">
        <v>6.7119999999999997</v>
      </c>
      <c r="AB31" s="194">
        <v>82.373000000000005</v>
      </c>
      <c r="AC31" s="192">
        <v>1.4</v>
      </c>
      <c r="AD31" s="190">
        <v>1.153</v>
      </c>
      <c r="AE31" s="194">
        <v>81.22</v>
      </c>
    </row>
    <row r="33" spans="1:31" x14ac:dyDescent="0.3">
      <c r="A33" t="s">
        <v>1251</v>
      </c>
      <c r="B33">
        <v>1</v>
      </c>
      <c r="C33" t="s">
        <v>1265</v>
      </c>
      <c r="D33" t="s">
        <v>29</v>
      </c>
      <c r="E33" t="s">
        <v>166</v>
      </c>
      <c r="F33" t="s">
        <v>15</v>
      </c>
      <c r="G33">
        <v>140000</v>
      </c>
      <c r="H33" s="185">
        <v>41746</v>
      </c>
      <c r="I33" t="s">
        <v>1266</v>
      </c>
      <c r="J33" t="s">
        <v>1254</v>
      </c>
      <c r="K33" s="186"/>
      <c r="N33" t="s">
        <v>971</v>
      </c>
      <c r="O33" t="s">
        <v>1267</v>
      </c>
      <c r="P33" t="s">
        <v>170</v>
      </c>
      <c r="Q33" t="s">
        <v>1268</v>
      </c>
      <c r="R33" t="s">
        <v>1269</v>
      </c>
      <c r="S33">
        <v>30</v>
      </c>
      <c r="T33" s="185">
        <v>41912</v>
      </c>
      <c r="U33" s="192">
        <v>38960</v>
      </c>
      <c r="V33" s="190">
        <v>649.33299999999997</v>
      </c>
      <c r="W33" s="192">
        <v>12.1</v>
      </c>
      <c r="X33" s="190">
        <v>1.01</v>
      </c>
      <c r="Y33" s="192">
        <v>708</v>
      </c>
      <c r="Z33" s="193">
        <v>417</v>
      </c>
      <c r="AA33" s="190">
        <v>6.7779999999999996</v>
      </c>
      <c r="AB33" s="194">
        <v>96.757999999999996</v>
      </c>
      <c r="AC33" s="192">
        <v>0.7</v>
      </c>
      <c r="AD33" s="190">
        <v>0.67700000000000005</v>
      </c>
      <c r="AE33" s="194">
        <v>96.081000000000003</v>
      </c>
    </row>
    <row r="34" spans="1:31" x14ac:dyDescent="0.3">
      <c r="B34">
        <v>2</v>
      </c>
      <c r="C34" t="s">
        <v>1270</v>
      </c>
      <c r="D34" t="s">
        <v>29</v>
      </c>
      <c r="E34" t="s">
        <v>166</v>
      </c>
      <c r="F34" t="s">
        <v>15</v>
      </c>
      <c r="G34">
        <v>150000</v>
      </c>
      <c r="H34" s="185">
        <v>41752</v>
      </c>
      <c r="I34" t="s">
        <v>1258</v>
      </c>
      <c r="J34" t="s">
        <v>1254</v>
      </c>
      <c r="K34" t="s">
        <v>1271</v>
      </c>
      <c r="M34" t="s">
        <v>1260</v>
      </c>
      <c r="O34" t="s">
        <v>1272</v>
      </c>
      <c r="Q34" t="s">
        <v>1273</v>
      </c>
      <c r="R34" t="s">
        <v>1250</v>
      </c>
      <c r="S34" t="s">
        <v>1290</v>
      </c>
      <c r="T34" s="185">
        <v>41918</v>
      </c>
      <c r="U34" s="192">
        <v>32100</v>
      </c>
      <c r="V34" s="190">
        <v>535</v>
      </c>
      <c r="W34" s="192">
        <v>13.8</v>
      </c>
      <c r="X34" s="190">
        <v>0.99099999999999999</v>
      </c>
      <c r="Y34" s="192">
        <v>261</v>
      </c>
      <c r="Z34" s="193">
        <v>930</v>
      </c>
      <c r="AA34" s="190">
        <v>5.5720000000000001</v>
      </c>
      <c r="AB34" s="194">
        <v>95.152000000000001</v>
      </c>
      <c r="AC34" s="192">
        <v>0.8</v>
      </c>
      <c r="AD34" s="190">
        <v>0.76100000000000001</v>
      </c>
      <c r="AE34" s="194">
        <v>94.391000000000005</v>
      </c>
    </row>
    <row r="35" spans="1:31" x14ac:dyDescent="0.3">
      <c r="B35">
        <v>3</v>
      </c>
      <c r="C35" t="s">
        <v>1252</v>
      </c>
      <c r="D35" t="s">
        <v>29</v>
      </c>
      <c r="E35" t="s">
        <v>134</v>
      </c>
      <c r="F35" t="s">
        <v>15</v>
      </c>
      <c r="G35">
        <v>140000</v>
      </c>
      <c r="H35" s="185">
        <v>41746</v>
      </c>
      <c r="I35" t="s">
        <v>1253</v>
      </c>
      <c r="J35" t="s">
        <v>1254</v>
      </c>
      <c r="K35" t="s">
        <v>331</v>
      </c>
      <c r="M35" t="s">
        <v>1255</v>
      </c>
      <c r="O35" t="s">
        <v>1256</v>
      </c>
      <c r="P35" t="s">
        <v>62</v>
      </c>
      <c r="Q35" t="s">
        <v>908</v>
      </c>
      <c r="R35" t="s">
        <v>1250</v>
      </c>
      <c r="S35" t="s">
        <v>1295</v>
      </c>
      <c r="T35" s="185">
        <v>41880</v>
      </c>
      <c r="U35" s="192">
        <v>29960</v>
      </c>
      <c r="V35" s="190">
        <v>499.33300000000003</v>
      </c>
      <c r="W35" s="191">
        <v>12.8</v>
      </c>
      <c r="X35" s="190">
        <v>1.002</v>
      </c>
      <c r="Y35" s="192">
        <v>411</v>
      </c>
      <c r="Z35" s="193">
        <v>570</v>
      </c>
      <c r="AA35" s="190">
        <v>5.3780000000000001</v>
      </c>
      <c r="AB35" s="194">
        <v>93.033000000000001</v>
      </c>
      <c r="AC35" s="191">
        <v>0.3</v>
      </c>
      <c r="AD35" s="190">
        <v>0.27900000000000003</v>
      </c>
      <c r="AE35" s="194">
        <v>92.754000000000005</v>
      </c>
    </row>
    <row r="36" spans="1:31" x14ac:dyDescent="0.3">
      <c r="B36">
        <v>4</v>
      </c>
      <c r="C36" t="s">
        <v>1257</v>
      </c>
      <c r="D36" t="s">
        <v>29</v>
      </c>
      <c r="E36" t="s">
        <v>134</v>
      </c>
      <c r="F36" t="s">
        <v>15</v>
      </c>
      <c r="G36">
        <v>160000</v>
      </c>
      <c r="H36" s="185">
        <v>41750</v>
      </c>
      <c r="I36" t="s">
        <v>1258</v>
      </c>
      <c r="J36" t="s">
        <v>1254</v>
      </c>
      <c r="K36" t="s">
        <v>1259</v>
      </c>
      <c r="M36" t="s">
        <v>1260</v>
      </c>
      <c r="N36" t="s">
        <v>1261</v>
      </c>
      <c r="O36" t="s">
        <v>1209</v>
      </c>
      <c r="P36" t="s">
        <v>1262</v>
      </c>
      <c r="Q36" t="s">
        <v>1263</v>
      </c>
      <c r="R36" t="s">
        <v>1264</v>
      </c>
      <c r="S36">
        <v>38</v>
      </c>
      <c r="T36" s="185">
        <v>41908</v>
      </c>
      <c r="U36" s="192">
        <v>25820</v>
      </c>
      <c r="V36" s="190">
        <v>430.33300000000003</v>
      </c>
      <c r="W36" s="192">
        <v>11.5</v>
      </c>
      <c r="X36" s="190">
        <v>1.0169999999999999</v>
      </c>
      <c r="Y36" s="192">
        <v>216</v>
      </c>
      <c r="Z36" s="193">
        <v>1047</v>
      </c>
      <c r="AA36" s="190">
        <v>5.1920000000000002</v>
      </c>
      <c r="AB36" s="194">
        <v>84.293000000000006</v>
      </c>
      <c r="AC36" s="192">
        <v>1.8</v>
      </c>
      <c r="AD36" s="190">
        <v>1.5169999999999999</v>
      </c>
      <c r="AE36" s="194">
        <v>82.775999999999996</v>
      </c>
    </row>
    <row r="37" spans="1:31" x14ac:dyDescent="0.3">
      <c r="H37" s="185"/>
      <c r="T37" s="185"/>
    </row>
    <row r="38" spans="1:31" x14ac:dyDescent="0.3">
      <c r="A38" t="s">
        <v>1212</v>
      </c>
      <c r="B38">
        <v>1</v>
      </c>
      <c r="C38" t="s">
        <v>1243</v>
      </c>
      <c r="D38" t="s">
        <v>27</v>
      </c>
      <c r="E38" t="s">
        <v>166</v>
      </c>
      <c r="F38" t="s">
        <v>15</v>
      </c>
      <c r="G38">
        <v>150000</v>
      </c>
      <c r="H38" s="185">
        <v>41751</v>
      </c>
      <c r="I38" t="s">
        <v>1244</v>
      </c>
      <c r="J38" t="s">
        <v>301</v>
      </c>
      <c r="K38" t="s">
        <v>1245</v>
      </c>
      <c r="M38" t="s">
        <v>1246</v>
      </c>
      <c r="O38" t="s">
        <v>1247</v>
      </c>
      <c r="P38" t="s">
        <v>1249</v>
      </c>
      <c r="R38" t="s">
        <v>1250</v>
      </c>
      <c r="S38">
        <v>38</v>
      </c>
      <c r="T38" s="185">
        <v>41893</v>
      </c>
      <c r="U38" s="192">
        <v>36860</v>
      </c>
      <c r="V38" s="190">
        <v>614.33299999999997</v>
      </c>
      <c r="W38" s="192">
        <v>12.8</v>
      </c>
      <c r="X38" s="190">
        <v>1.002</v>
      </c>
      <c r="Y38" s="192">
        <v>474</v>
      </c>
      <c r="Z38" s="193">
        <v>503.5</v>
      </c>
      <c r="AA38" s="190">
        <v>5.4790000000000001</v>
      </c>
      <c r="AB38" s="194">
        <v>112.349</v>
      </c>
      <c r="AC38" s="192">
        <v>0.3</v>
      </c>
      <c r="AD38" s="190">
        <v>0.33700000000000002</v>
      </c>
      <c r="AE38" s="194">
        <v>112.012</v>
      </c>
    </row>
    <row r="39" spans="1:31" x14ac:dyDescent="0.3">
      <c r="B39">
        <v>2</v>
      </c>
      <c r="C39" t="s">
        <v>1233</v>
      </c>
      <c r="D39" t="s">
        <v>1324</v>
      </c>
      <c r="E39" t="s">
        <v>1217</v>
      </c>
      <c r="F39" t="s">
        <v>15</v>
      </c>
      <c r="G39">
        <v>157000</v>
      </c>
      <c r="H39" s="185">
        <v>41752</v>
      </c>
      <c r="I39" t="s">
        <v>1214</v>
      </c>
      <c r="J39" t="s">
        <v>1234</v>
      </c>
      <c r="K39" t="s">
        <v>1235</v>
      </c>
      <c r="L39" t="s">
        <v>1228</v>
      </c>
      <c r="M39" t="s">
        <v>1236</v>
      </c>
      <c r="N39" t="s">
        <v>365</v>
      </c>
      <c r="O39" t="s">
        <v>1237</v>
      </c>
      <c r="P39" t="s">
        <v>1232</v>
      </c>
      <c r="Q39" t="s">
        <v>1238</v>
      </c>
      <c r="R39" t="s">
        <v>1220</v>
      </c>
      <c r="S39">
        <v>38</v>
      </c>
      <c r="T39" s="185">
        <v>41899</v>
      </c>
      <c r="U39" s="192">
        <v>34160</v>
      </c>
      <c r="V39" s="190">
        <v>569.33299999999997</v>
      </c>
      <c r="W39" s="192">
        <v>14.5</v>
      </c>
      <c r="X39" s="190">
        <v>0.98299999999999998</v>
      </c>
      <c r="Y39" s="192">
        <v>600</v>
      </c>
      <c r="Z39" s="193">
        <v>380</v>
      </c>
      <c r="AA39" s="190">
        <v>5.234</v>
      </c>
      <c r="AB39" s="194">
        <v>106.92700000000001</v>
      </c>
      <c r="AC39" s="192">
        <v>0.4</v>
      </c>
      <c r="AD39" s="190">
        <v>0.42799999999999999</v>
      </c>
      <c r="AE39" s="194">
        <v>106.499</v>
      </c>
    </row>
    <row r="40" spans="1:31" x14ac:dyDescent="0.3">
      <c r="B40">
        <v>3</v>
      </c>
      <c r="C40" t="s">
        <v>1224</v>
      </c>
      <c r="D40" t="s">
        <v>79</v>
      </c>
      <c r="E40" t="s">
        <v>1225</v>
      </c>
      <c r="F40" t="s">
        <v>15</v>
      </c>
      <c r="G40">
        <v>157000</v>
      </c>
      <c r="H40" s="185">
        <v>41747</v>
      </c>
      <c r="I40" t="s">
        <v>1214</v>
      </c>
      <c r="J40" t="s">
        <v>1226</v>
      </c>
      <c r="K40" t="s">
        <v>1227</v>
      </c>
      <c r="L40" t="s">
        <v>1228</v>
      </c>
      <c r="M40" t="s">
        <v>1229</v>
      </c>
      <c r="N40" t="s">
        <v>1230</v>
      </c>
      <c r="O40" t="s">
        <v>1231</v>
      </c>
      <c r="P40" t="s">
        <v>1232</v>
      </c>
      <c r="Q40" t="s">
        <v>1223</v>
      </c>
      <c r="R40" t="s">
        <v>1220</v>
      </c>
      <c r="S40">
        <v>38</v>
      </c>
      <c r="T40" s="185">
        <v>41892</v>
      </c>
      <c r="U40" s="192">
        <v>34100</v>
      </c>
      <c r="V40" s="190">
        <v>568.33299999999997</v>
      </c>
      <c r="W40" s="191">
        <v>15.9</v>
      </c>
      <c r="X40" s="190">
        <v>0.96699999999999997</v>
      </c>
      <c r="Y40" s="192">
        <v>624</v>
      </c>
      <c r="Z40" s="193">
        <v>376</v>
      </c>
      <c r="AA40" s="190">
        <v>5.3860000000000001</v>
      </c>
      <c r="AB40" s="194">
        <v>102.038</v>
      </c>
      <c r="AC40" s="191">
        <v>1.4</v>
      </c>
      <c r="AD40" s="190">
        <v>1.429</v>
      </c>
      <c r="AE40" s="194">
        <v>100.60899999999999</v>
      </c>
    </row>
    <row r="41" spans="1:31" x14ac:dyDescent="0.3">
      <c r="B41">
        <v>4</v>
      </c>
      <c r="C41" t="s">
        <v>1221</v>
      </c>
      <c r="D41" t="s">
        <v>219</v>
      </c>
      <c r="E41" t="s">
        <v>1222</v>
      </c>
      <c r="F41" t="s">
        <v>15</v>
      </c>
      <c r="G41">
        <v>140000</v>
      </c>
      <c r="H41" s="185">
        <v>41754</v>
      </c>
      <c r="I41" t="s">
        <v>1214</v>
      </c>
      <c r="J41" t="s">
        <v>1218</v>
      </c>
      <c r="K41" t="s">
        <v>1219</v>
      </c>
      <c r="M41" t="s">
        <v>365</v>
      </c>
      <c r="N41" t="s">
        <v>950</v>
      </c>
      <c r="O41" t="s">
        <v>337</v>
      </c>
      <c r="Q41" t="s">
        <v>1223</v>
      </c>
      <c r="R41" t="s">
        <v>1220</v>
      </c>
      <c r="S41">
        <v>30</v>
      </c>
      <c r="T41" s="185">
        <v>41906</v>
      </c>
      <c r="U41" s="192">
        <v>28340</v>
      </c>
      <c r="V41" s="190">
        <v>472.33300000000003</v>
      </c>
      <c r="W41" s="192">
        <v>11.4</v>
      </c>
      <c r="X41" s="190">
        <v>1.018</v>
      </c>
      <c r="Y41" s="192">
        <v>494</v>
      </c>
      <c r="Z41" s="193">
        <v>445</v>
      </c>
      <c r="AA41" s="190">
        <v>5.0469999999999997</v>
      </c>
      <c r="AB41" s="194">
        <v>95.271000000000001</v>
      </c>
      <c r="AC41" s="192">
        <v>0.5</v>
      </c>
      <c r="AD41" s="190">
        <v>0.47599999999999998</v>
      </c>
      <c r="AE41" s="194">
        <v>94.795000000000002</v>
      </c>
    </row>
    <row r="42" spans="1:31" x14ac:dyDescent="0.3">
      <c r="B42">
        <v>5</v>
      </c>
      <c r="C42" t="s">
        <v>1158</v>
      </c>
      <c r="D42" t="s">
        <v>219</v>
      </c>
      <c r="E42" t="s">
        <v>1217</v>
      </c>
      <c r="F42" t="s">
        <v>15</v>
      </c>
      <c r="G42">
        <v>140000</v>
      </c>
      <c r="H42" s="185">
        <v>41753</v>
      </c>
      <c r="I42" t="s">
        <v>1214</v>
      </c>
      <c r="J42" t="s">
        <v>1218</v>
      </c>
      <c r="K42" t="s">
        <v>1219</v>
      </c>
      <c r="M42" t="s">
        <v>365</v>
      </c>
      <c r="N42" t="s">
        <v>950</v>
      </c>
      <c r="O42" t="s">
        <v>337</v>
      </c>
      <c r="Q42" t="s">
        <v>210</v>
      </c>
      <c r="R42" t="s">
        <v>1220</v>
      </c>
      <c r="S42">
        <v>30</v>
      </c>
      <c r="T42" s="185">
        <v>41906</v>
      </c>
      <c r="U42" s="192">
        <v>30580</v>
      </c>
      <c r="V42" s="190">
        <v>509.66699999999997</v>
      </c>
      <c r="W42" s="192">
        <v>10.8</v>
      </c>
      <c r="X42" s="190">
        <v>1.0249999999999999</v>
      </c>
      <c r="Y42" s="192">
        <v>1003</v>
      </c>
      <c r="Z42" s="193">
        <v>240</v>
      </c>
      <c r="AA42" s="190">
        <v>5.5259999999999998</v>
      </c>
      <c r="AB42" s="194">
        <v>94.536000000000001</v>
      </c>
      <c r="AC42" s="192">
        <v>0.3</v>
      </c>
      <c r="AD42" s="190">
        <v>0.28399999999999997</v>
      </c>
      <c r="AE42" s="194">
        <v>94.251999999999995</v>
      </c>
    </row>
    <row r="43" spans="1:31" x14ac:dyDescent="0.3">
      <c r="B43">
        <v>6</v>
      </c>
      <c r="C43" t="s">
        <v>1330</v>
      </c>
      <c r="D43" t="s">
        <v>27</v>
      </c>
      <c r="E43" t="s">
        <v>166</v>
      </c>
      <c r="F43" t="s">
        <v>15</v>
      </c>
      <c r="G43">
        <v>155000</v>
      </c>
      <c r="H43" s="187"/>
      <c r="I43" t="s">
        <v>1326</v>
      </c>
      <c r="J43" t="s">
        <v>1254</v>
      </c>
      <c r="K43" t="s">
        <v>1327</v>
      </c>
      <c r="L43" t="s">
        <v>1228</v>
      </c>
      <c r="M43" t="s">
        <v>1328</v>
      </c>
      <c r="O43" t="s">
        <v>69</v>
      </c>
      <c r="P43" t="s">
        <v>1081</v>
      </c>
      <c r="Q43" t="s">
        <v>908</v>
      </c>
      <c r="R43" t="s">
        <v>1329</v>
      </c>
      <c r="S43">
        <v>38</v>
      </c>
      <c r="T43" s="185">
        <v>41901</v>
      </c>
      <c r="U43" s="192">
        <v>28880</v>
      </c>
      <c r="V43" s="190">
        <v>481.33300000000003</v>
      </c>
      <c r="W43" s="192">
        <v>13.4</v>
      </c>
      <c r="X43" s="190">
        <v>0.995</v>
      </c>
      <c r="Y43" s="192">
        <v>1200</v>
      </c>
      <c r="Z43" s="193">
        <v>190</v>
      </c>
      <c r="AA43" s="190">
        <v>5.234</v>
      </c>
      <c r="AB43" s="194">
        <v>91.503</v>
      </c>
      <c r="AC43" s="192">
        <v>0.8</v>
      </c>
      <c r="AD43" s="190">
        <v>0.73199999999999998</v>
      </c>
      <c r="AE43" s="194">
        <v>90.771000000000001</v>
      </c>
    </row>
    <row r="44" spans="1:31" x14ac:dyDescent="0.3">
      <c r="B44">
        <v>7</v>
      </c>
      <c r="C44" t="s">
        <v>1340</v>
      </c>
      <c r="D44" t="s">
        <v>27</v>
      </c>
      <c r="E44" t="s">
        <v>7</v>
      </c>
      <c r="F44" t="s">
        <v>15</v>
      </c>
      <c r="G44">
        <v>165000</v>
      </c>
      <c r="H44" s="185">
        <v>41757</v>
      </c>
      <c r="I44" t="s">
        <v>1214</v>
      </c>
      <c r="J44" t="s">
        <v>1254</v>
      </c>
      <c r="L44" t="s">
        <v>1341</v>
      </c>
      <c r="M44" t="s">
        <v>1342</v>
      </c>
      <c r="O44" t="s">
        <v>1343</v>
      </c>
      <c r="Q44" t="s">
        <v>308</v>
      </c>
      <c r="R44" t="s">
        <v>1220</v>
      </c>
      <c r="S44">
        <v>38</v>
      </c>
      <c r="T44" s="185">
        <v>41890</v>
      </c>
      <c r="U44" s="192">
        <v>33960</v>
      </c>
      <c r="V44" s="190">
        <v>566</v>
      </c>
      <c r="W44" s="192">
        <v>13</v>
      </c>
      <c r="X44" s="190">
        <v>1</v>
      </c>
      <c r="Y44" s="192">
        <v>582</v>
      </c>
      <c r="Z44" s="193">
        <v>477</v>
      </c>
      <c r="AA44" s="190">
        <v>6.3730000000000002</v>
      </c>
      <c r="AB44" s="194">
        <v>88.811999999999998</v>
      </c>
      <c r="AC44" s="192">
        <v>1</v>
      </c>
      <c r="AD44" s="190">
        <v>0.88800000000000001</v>
      </c>
      <c r="AE44" s="194">
        <v>87.924000000000007</v>
      </c>
    </row>
    <row r="45" spans="1:31" x14ac:dyDescent="0.3">
      <c r="B45">
        <v>8</v>
      </c>
      <c r="C45" t="s">
        <v>1336</v>
      </c>
      <c r="D45" t="s">
        <v>27</v>
      </c>
      <c r="E45" t="s">
        <v>166</v>
      </c>
      <c r="F45" t="s">
        <v>15</v>
      </c>
      <c r="G45">
        <v>155000</v>
      </c>
      <c r="H45" s="185">
        <v>41748</v>
      </c>
      <c r="I45" t="s">
        <v>1244</v>
      </c>
      <c r="J45" t="s">
        <v>1254</v>
      </c>
      <c r="K45" t="s">
        <v>1337</v>
      </c>
      <c r="M45" t="s">
        <v>1338</v>
      </c>
      <c r="N45" t="s">
        <v>67</v>
      </c>
      <c r="O45" t="s">
        <v>1339</v>
      </c>
      <c r="Q45" t="s">
        <v>308</v>
      </c>
      <c r="R45" t="s">
        <v>352</v>
      </c>
      <c r="S45">
        <v>38</v>
      </c>
      <c r="T45" s="185">
        <v>41887</v>
      </c>
      <c r="U45" s="192">
        <v>31520</v>
      </c>
      <c r="V45" s="190">
        <v>525.33299999999997</v>
      </c>
      <c r="W45" s="192">
        <v>13.7</v>
      </c>
      <c r="X45" s="190">
        <v>0.99199999999999999</v>
      </c>
      <c r="Y45" s="192">
        <v>408</v>
      </c>
      <c r="Z45" s="193">
        <v>630</v>
      </c>
      <c r="AA45" s="190">
        <v>5.9009999999999998</v>
      </c>
      <c r="AB45" s="194">
        <v>88.311999999999998</v>
      </c>
      <c r="AC45" s="192">
        <v>1</v>
      </c>
      <c r="AD45" s="190">
        <v>0.88300000000000001</v>
      </c>
      <c r="AE45" s="194">
        <v>87.429000000000002</v>
      </c>
    </row>
    <row r="46" spans="1:31" x14ac:dyDescent="0.3">
      <c r="B46">
        <v>9</v>
      </c>
      <c r="C46" t="s">
        <v>78</v>
      </c>
      <c r="D46" t="s">
        <v>79</v>
      </c>
      <c r="E46" t="s">
        <v>1239</v>
      </c>
      <c r="F46" t="s">
        <v>15</v>
      </c>
      <c r="G46">
        <v>150000</v>
      </c>
      <c r="H46" s="185">
        <v>41749</v>
      </c>
      <c r="I46" t="s">
        <v>1240</v>
      </c>
      <c r="J46" t="s">
        <v>301</v>
      </c>
      <c r="K46" t="s">
        <v>311</v>
      </c>
      <c r="M46" t="s">
        <v>1229</v>
      </c>
      <c r="N46" t="s">
        <v>1241</v>
      </c>
      <c r="O46" t="s">
        <v>1248</v>
      </c>
      <c r="P46" t="s">
        <v>1242</v>
      </c>
      <c r="Q46" t="s">
        <v>908</v>
      </c>
      <c r="R46" t="s">
        <v>1220</v>
      </c>
      <c r="S46">
        <v>30</v>
      </c>
      <c r="T46" s="185">
        <v>41892</v>
      </c>
      <c r="U46" s="192">
        <v>28960</v>
      </c>
      <c r="V46" s="190">
        <v>482.66699999999997</v>
      </c>
      <c r="W46" s="192">
        <v>11.8</v>
      </c>
      <c r="X46" s="190">
        <v>1.014</v>
      </c>
      <c r="Y46" s="192">
        <v>696</v>
      </c>
      <c r="Z46" s="193">
        <v>350</v>
      </c>
      <c r="AA46" s="190">
        <v>5.5919999999999996</v>
      </c>
      <c r="AB46" s="194">
        <v>87.522000000000006</v>
      </c>
      <c r="AC46" s="192">
        <v>0.6</v>
      </c>
      <c r="AD46" s="190">
        <v>0.52500000000000002</v>
      </c>
      <c r="AE46" s="194">
        <v>86.997</v>
      </c>
    </row>
    <row r="47" spans="1:31" x14ac:dyDescent="0.3">
      <c r="B47">
        <v>10</v>
      </c>
      <c r="C47" t="s">
        <v>1344</v>
      </c>
      <c r="D47" t="s">
        <v>27</v>
      </c>
      <c r="E47" t="s">
        <v>166</v>
      </c>
      <c r="F47" t="s">
        <v>15</v>
      </c>
      <c r="G47">
        <v>150000</v>
      </c>
      <c r="H47" s="185">
        <v>41751</v>
      </c>
      <c r="I47" t="s">
        <v>1244</v>
      </c>
      <c r="J47" t="s">
        <v>1254</v>
      </c>
      <c r="K47" t="s">
        <v>1245</v>
      </c>
      <c r="M47" t="s">
        <v>1345</v>
      </c>
      <c r="O47" t="s">
        <v>1247</v>
      </c>
      <c r="P47" t="s">
        <v>1249</v>
      </c>
      <c r="R47" t="s">
        <v>1250</v>
      </c>
      <c r="S47">
        <v>38</v>
      </c>
      <c r="T47" s="185">
        <v>41894</v>
      </c>
      <c r="U47" s="192">
        <v>28820</v>
      </c>
      <c r="V47" s="190">
        <v>480.33300000000003</v>
      </c>
      <c r="W47" s="192">
        <v>13</v>
      </c>
      <c r="X47" s="190">
        <v>1</v>
      </c>
      <c r="Y47" s="192">
        <v>666</v>
      </c>
      <c r="Z47" s="193">
        <v>380</v>
      </c>
      <c r="AA47" s="190">
        <v>5.81</v>
      </c>
      <c r="AB47" s="194">
        <v>82.673000000000002</v>
      </c>
      <c r="AC47" s="192">
        <v>0.7</v>
      </c>
      <c r="AD47" s="190">
        <v>0.57899999999999996</v>
      </c>
      <c r="AE47" s="194">
        <v>82.093999999999994</v>
      </c>
    </row>
    <row r="48" spans="1:31" x14ac:dyDescent="0.3">
      <c r="B48">
        <v>11</v>
      </c>
      <c r="C48" t="s">
        <v>1213</v>
      </c>
      <c r="D48" t="s">
        <v>79</v>
      </c>
      <c r="E48" t="s">
        <v>80</v>
      </c>
      <c r="F48" t="s">
        <v>15</v>
      </c>
      <c r="G48">
        <v>140000</v>
      </c>
      <c r="H48" s="185">
        <v>41748</v>
      </c>
      <c r="I48" t="s">
        <v>1214</v>
      </c>
      <c r="J48" t="s">
        <v>301</v>
      </c>
      <c r="K48" t="s">
        <v>708</v>
      </c>
      <c r="N48" t="s">
        <v>732</v>
      </c>
      <c r="O48" t="s">
        <v>1215</v>
      </c>
      <c r="P48" t="s">
        <v>880</v>
      </c>
      <c r="Q48" t="s">
        <v>872</v>
      </c>
      <c r="R48" t="s">
        <v>1216</v>
      </c>
      <c r="S48">
        <v>30</v>
      </c>
      <c r="T48" s="185">
        <v>41879</v>
      </c>
      <c r="U48" s="192">
        <v>25200</v>
      </c>
      <c r="V48" s="190">
        <v>420</v>
      </c>
      <c r="W48" s="192">
        <v>11.8</v>
      </c>
      <c r="X48" s="190">
        <v>1.014</v>
      </c>
      <c r="Y48" s="192">
        <v>1138</v>
      </c>
      <c r="Z48" s="193">
        <v>200</v>
      </c>
      <c r="AA48" s="190">
        <v>5.2249999999999996</v>
      </c>
      <c r="AB48" s="194">
        <v>81.507999999999996</v>
      </c>
      <c r="AC48" s="192">
        <v>0.4</v>
      </c>
      <c r="AD48" s="190">
        <v>0.32600000000000001</v>
      </c>
      <c r="AE48" s="194">
        <v>81.182000000000002</v>
      </c>
    </row>
    <row r="49" spans="1:31" x14ac:dyDescent="0.3">
      <c r="B49">
        <v>12</v>
      </c>
      <c r="C49" t="s">
        <v>1331</v>
      </c>
      <c r="D49" t="s">
        <v>27</v>
      </c>
      <c r="E49" t="s">
        <v>134</v>
      </c>
      <c r="F49" t="s">
        <v>15</v>
      </c>
      <c r="G49">
        <v>140000</v>
      </c>
      <c r="H49" s="185">
        <v>41762</v>
      </c>
      <c r="I49" t="s">
        <v>1244</v>
      </c>
      <c r="J49" t="s">
        <v>1254</v>
      </c>
      <c r="K49" t="s">
        <v>1332</v>
      </c>
      <c r="M49" t="s">
        <v>1333</v>
      </c>
      <c r="O49" t="s">
        <v>1334</v>
      </c>
      <c r="P49" t="s">
        <v>1249</v>
      </c>
      <c r="R49" t="s">
        <v>1335</v>
      </c>
      <c r="S49">
        <v>19</v>
      </c>
      <c r="T49" s="185">
        <v>41883</v>
      </c>
      <c r="U49" s="192">
        <v>26340</v>
      </c>
      <c r="V49" s="190">
        <v>439</v>
      </c>
      <c r="W49" s="192">
        <v>12.3</v>
      </c>
      <c r="X49" s="190">
        <v>1.008</v>
      </c>
      <c r="Y49" s="192">
        <v>1600</v>
      </c>
      <c r="Z49" s="193">
        <v>150</v>
      </c>
      <c r="AA49" s="190">
        <v>5.51</v>
      </c>
      <c r="AB49" s="194">
        <v>80.311000000000007</v>
      </c>
      <c r="AC49" s="192">
        <v>1</v>
      </c>
      <c r="AD49" s="190">
        <v>0.80300000000000005</v>
      </c>
      <c r="AE49" s="194">
        <v>79.507999999999996</v>
      </c>
    </row>
    <row r="51" spans="1:31" x14ac:dyDescent="0.3">
      <c r="A51" t="s">
        <v>1186</v>
      </c>
      <c r="B51">
        <v>1</v>
      </c>
      <c r="C51" t="s">
        <v>1204</v>
      </c>
      <c r="D51" t="s">
        <v>1205</v>
      </c>
      <c r="E51" t="s">
        <v>7</v>
      </c>
      <c r="F51" t="s">
        <v>15</v>
      </c>
      <c r="G51">
        <v>150000</v>
      </c>
      <c r="H51" s="185">
        <v>41782</v>
      </c>
      <c r="I51" t="s">
        <v>1429</v>
      </c>
      <c r="J51" t="s">
        <v>301</v>
      </c>
      <c r="K51" t="s">
        <v>1206</v>
      </c>
      <c r="M51" t="s">
        <v>1207</v>
      </c>
      <c r="N51" t="s">
        <v>1208</v>
      </c>
      <c r="O51" t="s">
        <v>1209</v>
      </c>
      <c r="Q51" t="s">
        <v>1210</v>
      </c>
      <c r="R51" t="s">
        <v>1211</v>
      </c>
      <c r="S51">
        <v>15</v>
      </c>
      <c r="T51" s="185">
        <v>41912</v>
      </c>
      <c r="U51" s="192">
        <v>24880</v>
      </c>
      <c r="V51" s="190">
        <v>414.66699999999997</v>
      </c>
      <c r="W51" s="191">
        <v>12.3</v>
      </c>
      <c r="X51" s="190">
        <v>1.008</v>
      </c>
      <c r="Y51" s="192">
        <v>797.5</v>
      </c>
      <c r="Z51" s="193">
        <v>303</v>
      </c>
      <c r="AA51" s="190">
        <v>5.5469999999999997</v>
      </c>
      <c r="AB51" s="194">
        <v>75.352999999999994</v>
      </c>
      <c r="AC51" s="191">
        <v>0.2</v>
      </c>
      <c r="AD51" s="190">
        <v>0.151</v>
      </c>
      <c r="AE51" s="194">
        <v>75.201999999999998</v>
      </c>
    </row>
    <row r="52" spans="1:31" x14ac:dyDescent="0.3">
      <c r="B52">
        <v>2</v>
      </c>
      <c r="C52" t="s">
        <v>1430</v>
      </c>
      <c r="E52" t="s">
        <v>368</v>
      </c>
      <c r="F52" t="s">
        <v>15</v>
      </c>
      <c r="G52">
        <v>175000</v>
      </c>
      <c r="H52" s="185">
        <v>41827</v>
      </c>
      <c r="I52" t="s">
        <v>1429</v>
      </c>
      <c r="J52" t="s">
        <v>301</v>
      </c>
      <c r="K52" t="s">
        <v>1431</v>
      </c>
      <c r="M52" t="s">
        <v>1432</v>
      </c>
      <c r="O52" t="s">
        <v>1433</v>
      </c>
      <c r="P52" t="s">
        <v>1434</v>
      </c>
      <c r="Q52" t="s">
        <v>1210</v>
      </c>
      <c r="R52" t="s">
        <v>1211</v>
      </c>
      <c r="S52">
        <v>15</v>
      </c>
      <c r="T52" s="185">
        <v>41946</v>
      </c>
      <c r="U52" s="197">
        <v>21360</v>
      </c>
      <c r="V52" s="201">
        <v>356</v>
      </c>
      <c r="W52" s="206">
        <v>11.1</v>
      </c>
      <c r="X52" s="201">
        <v>1.022</v>
      </c>
      <c r="Y52" s="197">
        <v>907</v>
      </c>
      <c r="Z52" s="202">
        <v>268</v>
      </c>
      <c r="AA52" s="201">
        <v>5.58</v>
      </c>
      <c r="AB52" s="203">
        <v>65.203000000000003</v>
      </c>
      <c r="AC52" s="206">
        <v>1.4</v>
      </c>
      <c r="AD52" s="201">
        <v>0.91300000000000003</v>
      </c>
      <c r="AE52" s="203">
        <v>64.290000000000006</v>
      </c>
    </row>
    <row r="54" spans="1:31" x14ac:dyDescent="0.3">
      <c r="A54" t="s">
        <v>1187</v>
      </c>
      <c r="B54">
        <v>1</v>
      </c>
      <c r="C54" t="s">
        <v>567</v>
      </c>
      <c r="D54" t="s">
        <v>79</v>
      </c>
      <c r="E54" t="s">
        <v>1197</v>
      </c>
      <c r="G54">
        <v>155000</v>
      </c>
      <c r="H54" s="185">
        <v>41754</v>
      </c>
      <c r="I54" t="s">
        <v>1198</v>
      </c>
      <c r="K54" t="s">
        <v>1200</v>
      </c>
      <c r="M54" t="s">
        <v>1199</v>
      </c>
      <c r="O54" t="s">
        <v>1201</v>
      </c>
      <c r="P54" t="s">
        <v>1202</v>
      </c>
      <c r="Q54" t="s">
        <v>210</v>
      </c>
      <c r="R54" t="s">
        <v>1203</v>
      </c>
      <c r="S54">
        <v>30</v>
      </c>
      <c r="T54" s="185">
        <v>41920</v>
      </c>
      <c r="U54" s="192">
        <v>24100</v>
      </c>
      <c r="V54" s="190">
        <v>401.66699999999997</v>
      </c>
      <c r="W54" s="191">
        <v>13.9</v>
      </c>
      <c r="X54" s="190">
        <v>0.99</v>
      </c>
      <c r="Y54" s="192">
        <v>173</v>
      </c>
      <c r="Z54" s="193">
        <v>1300</v>
      </c>
      <c r="AA54" s="190">
        <v>5.1630000000000003</v>
      </c>
      <c r="AB54" s="194">
        <v>77.019000000000005</v>
      </c>
      <c r="AC54" s="191">
        <v>0.6</v>
      </c>
      <c r="AD54" s="190">
        <v>0.46200000000000002</v>
      </c>
      <c r="AE54" s="194">
        <v>76.557000000000002</v>
      </c>
    </row>
    <row r="55" spans="1:31" x14ac:dyDescent="0.3">
      <c r="B55">
        <v>2</v>
      </c>
      <c r="C55" t="s">
        <v>1405</v>
      </c>
      <c r="D55" t="s">
        <v>43</v>
      </c>
      <c r="E55" t="s">
        <v>1406</v>
      </c>
      <c r="G55">
        <v>165000</v>
      </c>
      <c r="H55" s="185">
        <v>41785</v>
      </c>
      <c r="I55" t="s">
        <v>1407</v>
      </c>
      <c r="J55" t="s">
        <v>1254</v>
      </c>
      <c r="K55" t="s">
        <v>1413</v>
      </c>
      <c r="L55" t="s">
        <v>1408</v>
      </c>
      <c r="N55" t="s">
        <v>1409</v>
      </c>
      <c r="O55" t="s">
        <v>1410</v>
      </c>
      <c r="P55" t="s">
        <v>1411</v>
      </c>
      <c r="R55" s="208" t="s">
        <v>1412</v>
      </c>
      <c r="S55">
        <v>7.5</v>
      </c>
      <c r="T55" s="185">
        <v>41935</v>
      </c>
      <c r="U55" s="192">
        <v>23020</v>
      </c>
      <c r="V55" s="190">
        <v>383.66699999999997</v>
      </c>
      <c r="W55" s="192">
        <v>13.4</v>
      </c>
      <c r="X55" s="190">
        <v>0.995</v>
      </c>
      <c r="Y55" s="192">
        <v>1000</v>
      </c>
      <c r="Z55" s="193">
        <v>225.9</v>
      </c>
      <c r="AA55" s="190">
        <v>5.1859999999999999</v>
      </c>
      <c r="AB55" s="194">
        <v>73.611000000000004</v>
      </c>
      <c r="AC55" s="192">
        <v>0.3</v>
      </c>
      <c r="AD55" s="190">
        <v>0.221</v>
      </c>
      <c r="AE55" s="194">
        <v>73.39</v>
      </c>
    </row>
    <row r="56" spans="1:31" x14ac:dyDescent="0.3">
      <c r="B56">
        <v>3</v>
      </c>
      <c r="C56" t="s">
        <v>1439</v>
      </c>
      <c r="D56" t="s">
        <v>152</v>
      </c>
      <c r="E56" t="s">
        <v>1197</v>
      </c>
      <c r="G56">
        <v>150000</v>
      </c>
      <c r="H56" s="185">
        <v>41765</v>
      </c>
      <c r="I56" t="s">
        <v>1244</v>
      </c>
      <c r="J56" t="s">
        <v>311</v>
      </c>
      <c r="K56" t="s">
        <v>1440</v>
      </c>
      <c r="M56" t="s">
        <v>732</v>
      </c>
      <c r="N56" t="s">
        <v>1441</v>
      </c>
      <c r="O56" t="s">
        <v>723</v>
      </c>
      <c r="R56" s="208" t="s">
        <v>1438</v>
      </c>
      <c r="S56">
        <v>38</v>
      </c>
      <c r="T56" s="185">
        <v>41939</v>
      </c>
      <c r="U56" s="192">
        <v>30560</v>
      </c>
      <c r="V56" s="190">
        <v>509.33300000000003</v>
      </c>
      <c r="W56" s="192">
        <v>16.2</v>
      </c>
      <c r="X56" s="190">
        <v>0.96299999999999997</v>
      </c>
      <c r="Y56" s="192">
        <v>2067</v>
      </c>
      <c r="Z56" s="193">
        <v>140</v>
      </c>
      <c r="AA56" s="190">
        <v>6.6429999999999998</v>
      </c>
      <c r="AB56" s="194">
        <v>73.834999999999994</v>
      </c>
      <c r="AC56" s="192">
        <v>1.6</v>
      </c>
      <c r="AD56" s="190">
        <v>1.181</v>
      </c>
      <c r="AE56" s="194">
        <v>72.653999999999996</v>
      </c>
    </row>
    <row r="57" spans="1:31" x14ac:dyDescent="0.3">
      <c r="B57">
        <v>4</v>
      </c>
      <c r="C57" t="s">
        <v>1188</v>
      </c>
      <c r="D57" t="s">
        <v>121</v>
      </c>
      <c r="E57" t="s">
        <v>1189</v>
      </c>
      <c r="H57" s="185">
        <v>41769</v>
      </c>
      <c r="I57" s="200" t="s">
        <v>1214</v>
      </c>
      <c r="J57" t="s">
        <v>1190</v>
      </c>
      <c r="L57" t="s">
        <v>1191</v>
      </c>
      <c r="M57" t="s">
        <v>722</v>
      </c>
      <c r="N57" t="s">
        <v>1192</v>
      </c>
      <c r="O57" t="s">
        <v>1193</v>
      </c>
      <c r="P57" t="s">
        <v>880</v>
      </c>
      <c r="Q57" t="s">
        <v>1195</v>
      </c>
      <c r="R57" t="s">
        <v>1196</v>
      </c>
      <c r="S57">
        <v>15</v>
      </c>
      <c r="T57" s="185">
        <v>41932</v>
      </c>
      <c r="U57" s="192">
        <v>21960</v>
      </c>
      <c r="V57" s="190">
        <v>366</v>
      </c>
      <c r="W57" s="192">
        <v>12.2</v>
      </c>
      <c r="X57" s="190">
        <v>1.0089999999999999</v>
      </c>
      <c r="Y57" s="192">
        <v>1518</v>
      </c>
      <c r="Z57" s="193">
        <v>150</v>
      </c>
      <c r="AA57" s="190">
        <v>5.2270000000000003</v>
      </c>
      <c r="AB57" s="194">
        <v>70.650999999999996</v>
      </c>
      <c r="AC57" s="192">
        <v>0.8</v>
      </c>
      <c r="AD57" s="190">
        <v>0.56499999999999995</v>
      </c>
      <c r="AE57" s="194">
        <v>70.085999999999999</v>
      </c>
    </row>
    <row r="58" spans="1:31" x14ac:dyDescent="0.3">
      <c r="B58">
        <v>5</v>
      </c>
      <c r="C58" t="s">
        <v>1424</v>
      </c>
      <c r="D58" t="s">
        <v>784</v>
      </c>
      <c r="E58" t="s">
        <v>1425</v>
      </c>
      <c r="G58">
        <v>82000</v>
      </c>
      <c r="H58" s="185">
        <v>41783</v>
      </c>
      <c r="I58" t="s">
        <v>1435</v>
      </c>
      <c r="J58" t="s">
        <v>311</v>
      </c>
      <c r="K58" t="s">
        <v>1426</v>
      </c>
      <c r="N58" t="s">
        <v>1379</v>
      </c>
      <c r="O58" t="s">
        <v>1427</v>
      </c>
      <c r="P58" t="s">
        <v>1428</v>
      </c>
      <c r="Q58" t="s">
        <v>908</v>
      </c>
      <c r="R58" t="s">
        <v>1250</v>
      </c>
      <c r="S58">
        <v>30</v>
      </c>
      <c r="T58" s="185">
        <v>41932</v>
      </c>
      <c r="U58" s="204">
        <v>25160</v>
      </c>
      <c r="V58" s="201">
        <v>419.33300000000003</v>
      </c>
      <c r="W58" s="205">
        <v>13.9</v>
      </c>
      <c r="X58" s="201">
        <v>0.99</v>
      </c>
      <c r="Y58" s="197">
        <v>873</v>
      </c>
      <c r="Z58" s="202">
        <v>300</v>
      </c>
      <c r="AA58" s="201">
        <v>6.0119999999999996</v>
      </c>
      <c r="AB58" s="203">
        <v>69.052000000000007</v>
      </c>
      <c r="AC58" s="205">
        <v>0.9</v>
      </c>
      <c r="AD58" s="201">
        <v>6.2100000000000002E-2</v>
      </c>
      <c r="AE58" s="203">
        <v>68.430999999999997</v>
      </c>
    </row>
  </sheetData>
  <sortState xmlns:xlrd2="http://schemas.microsoft.com/office/spreadsheetml/2017/richdata2" ref="C38:AE49">
    <sortCondition descending="1" ref="AE38:AE49"/>
  </sortState>
  <hyperlinks>
    <hyperlink ref="P26" r:id="rId1" display="Acephate@R6" xr:uid="{00000000-0004-0000-0300-000000000000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8"/>
  <sheetViews>
    <sheetView workbookViewId="0">
      <selection sqref="A1:XFD1"/>
    </sheetView>
  </sheetViews>
  <sheetFormatPr defaultRowHeight="15.6" x14ac:dyDescent="0.3"/>
  <cols>
    <col min="1" max="1" width="20.09765625" style="115" customWidth="1"/>
    <col min="2" max="2" width="6.09765625" customWidth="1"/>
    <col min="3" max="3" width="23.19921875" style="5" bestFit="1" customWidth="1"/>
    <col min="4" max="4" width="12.19921875" customWidth="1"/>
    <col min="5" max="5" width="15.59765625" bestFit="1" customWidth="1"/>
    <col min="6" max="6" width="10" bestFit="1" customWidth="1"/>
    <col min="7" max="7" width="16.5" style="16" customWidth="1"/>
    <col min="8" max="8" width="13" bestFit="1" customWidth="1"/>
    <col min="9" max="9" width="24.5" bestFit="1" customWidth="1"/>
    <col min="10" max="10" width="53.3984375" bestFit="1" customWidth="1"/>
    <col min="11" max="11" width="52.09765625" bestFit="1" customWidth="1"/>
    <col min="12" max="12" width="35.5" bestFit="1" customWidth="1"/>
    <col min="13" max="13" width="33.59765625" bestFit="1" customWidth="1"/>
    <col min="14" max="14" width="26.59765625" bestFit="1" customWidth="1"/>
    <col min="15" max="15" width="57.3984375" bestFit="1" customWidth="1"/>
    <col min="16" max="16" width="24.8984375" bestFit="1" customWidth="1"/>
    <col min="17" max="17" width="20.09765625" bestFit="1" customWidth="1"/>
    <col min="18" max="18" width="31.3984375" bestFit="1" customWidth="1"/>
    <col min="19" max="19" width="13.19921875" bestFit="1" customWidth="1"/>
    <col min="20" max="20" width="12.69921875" bestFit="1" customWidth="1"/>
    <col min="21" max="21" width="11.19921875" style="6" bestFit="1" customWidth="1"/>
    <col min="22" max="22" width="9" style="10"/>
    <col min="23" max="23" width="9.19921875" bestFit="1" customWidth="1"/>
    <col min="24" max="24" width="11" style="4" bestFit="1" customWidth="1"/>
    <col min="25" max="25" width="9" style="6"/>
    <col min="26" max="26" width="9" style="17"/>
    <col min="27" max="27" width="9" style="4"/>
    <col min="28" max="28" width="12.5" style="4" customWidth="1"/>
    <col min="29" max="29" width="14.59765625" style="17" bestFit="1" customWidth="1"/>
    <col min="30" max="30" width="9" style="4"/>
    <col min="31" max="31" width="16.3984375" style="117" customWidth="1"/>
  </cols>
  <sheetData>
    <row r="1" spans="1:31" s="180" customFormat="1" ht="17.399999999999999" x14ac:dyDescent="0.35">
      <c r="A1" s="180" t="s">
        <v>866</v>
      </c>
      <c r="B1" s="180" t="s">
        <v>47</v>
      </c>
      <c r="C1" s="180" t="s">
        <v>0</v>
      </c>
      <c r="D1" s="180" t="s">
        <v>1</v>
      </c>
      <c r="E1" s="180" t="s">
        <v>6</v>
      </c>
      <c r="F1" s="180" t="s">
        <v>14</v>
      </c>
      <c r="G1" s="181" t="s">
        <v>860</v>
      </c>
      <c r="H1" s="180" t="s">
        <v>9</v>
      </c>
      <c r="I1" s="180" t="s">
        <v>10</v>
      </c>
      <c r="J1" s="180" t="s">
        <v>393</v>
      </c>
      <c r="K1" s="180" t="s">
        <v>49</v>
      </c>
      <c r="L1" s="180" t="s">
        <v>50</v>
      </c>
      <c r="M1" s="180" t="s">
        <v>861</v>
      </c>
      <c r="N1" s="180" t="s">
        <v>862</v>
      </c>
      <c r="O1" s="180" t="s">
        <v>863</v>
      </c>
      <c r="P1" s="180" t="s">
        <v>52</v>
      </c>
      <c r="Q1" s="180" t="s">
        <v>51</v>
      </c>
      <c r="R1" s="180" t="s">
        <v>58</v>
      </c>
      <c r="S1" s="180" t="s">
        <v>264</v>
      </c>
      <c r="T1" s="180" t="s">
        <v>265</v>
      </c>
      <c r="U1" s="181" t="s">
        <v>19</v>
      </c>
      <c r="V1" s="182" t="s">
        <v>18</v>
      </c>
      <c r="W1" s="180" t="s">
        <v>20</v>
      </c>
      <c r="X1" s="183" t="s">
        <v>46</v>
      </c>
      <c r="Y1" s="181" t="s">
        <v>119</v>
      </c>
      <c r="Z1" s="184" t="s">
        <v>120</v>
      </c>
      <c r="AA1" s="183" t="s">
        <v>21</v>
      </c>
      <c r="AB1" s="183" t="s">
        <v>865</v>
      </c>
      <c r="AC1" s="184" t="s">
        <v>17</v>
      </c>
      <c r="AD1" s="183" t="s">
        <v>22</v>
      </c>
      <c r="AE1" s="183" t="s">
        <v>864</v>
      </c>
    </row>
    <row r="2" spans="1:31" s="106" customFormat="1" ht="17.399999999999999" x14ac:dyDescent="0.35">
      <c r="A2" s="114" t="s">
        <v>873</v>
      </c>
      <c r="B2" s="106">
        <v>1</v>
      </c>
      <c r="C2" s="107" t="s">
        <v>867</v>
      </c>
      <c r="D2" s="106" t="s">
        <v>868</v>
      </c>
      <c r="E2" s="106" t="s">
        <v>869</v>
      </c>
      <c r="F2" s="106" t="s">
        <v>15</v>
      </c>
      <c r="G2" s="108">
        <v>150000</v>
      </c>
      <c r="H2" s="109">
        <v>41372</v>
      </c>
      <c r="I2" s="106" t="s">
        <v>95</v>
      </c>
      <c r="J2" s="106" t="s">
        <v>870</v>
      </c>
      <c r="K2" s="106" t="s">
        <v>871</v>
      </c>
      <c r="L2" s="106" t="s">
        <v>901</v>
      </c>
      <c r="M2" s="106" t="s">
        <v>723</v>
      </c>
      <c r="N2" s="106" t="s">
        <v>732</v>
      </c>
      <c r="O2" s="106" t="s">
        <v>451</v>
      </c>
      <c r="P2" s="106" t="s">
        <v>879</v>
      </c>
      <c r="Q2" s="106" t="s">
        <v>872</v>
      </c>
      <c r="R2" s="106" t="s">
        <v>482</v>
      </c>
      <c r="S2" s="106" t="s">
        <v>885</v>
      </c>
      <c r="T2" s="109">
        <v>41527</v>
      </c>
      <c r="U2" s="110">
        <v>25740</v>
      </c>
      <c r="V2" s="111">
        <f>(U2/60)</f>
        <v>429</v>
      </c>
      <c r="W2" s="106">
        <v>12.3</v>
      </c>
      <c r="X2" s="112">
        <f>(100-W2)/87</f>
        <v>1.0080459770114942</v>
      </c>
      <c r="Y2" s="110">
        <v>796</v>
      </c>
      <c r="Z2" s="113">
        <v>275.5</v>
      </c>
      <c r="AA2" s="112">
        <f>(Y2*Z2)/43560</f>
        <v>5.0343893480257114</v>
      </c>
      <c r="AB2" s="112">
        <f>(V2*X2)/AA2</f>
        <v>85.89953899920782</v>
      </c>
      <c r="AC2" s="113">
        <v>0.3</v>
      </c>
      <c r="AD2" s="112"/>
      <c r="AE2" s="116">
        <f>(AB2-AD2)</f>
        <v>85.89953899920782</v>
      </c>
    </row>
    <row r="3" spans="1:31" s="106" customFormat="1" ht="17.399999999999999" x14ac:dyDescent="0.35">
      <c r="A3" s="114"/>
      <c r="B3" s="106">
        <v>2</v>
      </c>
      <c r="C3" s="107" t="s">
        <v>561</v>
      </c>
      <c r="D3" s="106" t="s">
        <v>868</v>
      </c>
      <c r="E3" s="106" t="s">
        <v>874</v>
      </c>
      <c r="F3" s="106" t="s">
        <v>15</v>
      </c>
      <c r="G3" s="108" t="s">
        <v>875</v>
      </c>
      <c r="H3" s="109">
        <v>41384</v>
      </c>
      <c r="I3" s="106" t="s">
        <v>876</v>
      </c>
      <c r="J3" s="106" t="s">
        <v>877</v>
      </c>
      <c r="O3" s="106" t="s">
        <v>878</v>
      </c>
      <c r="P3" s="106" t="s">
        <v>880</v>
      </c>
      <c r="Q3" s="106" t="s">
        <v>224</v>
      </c>
      <c r="R3" s="106" t="s">
        <v>891</v>
      </c>
      <c r="S3" s="106" t="s">
        <v>884</v>
      </c>
      <c r="T3" s="109">
        <v>41558</v>
      </c>
      <c r="U3" s="110">
        <v>26440</v>
      </c>
      <c r="V3" s="111">
        <f t="shared" ref="V3:V66" si="0">(U3/60)</f>
        <v>440.66666666666669</v>
      </c>
      <c r="W3" s="106">
        <v>13.7</v>
      </c>
      <c r="X3" s="112">
        <f t="shared" ref="X3:X66" si="1">(100-W3)/87</f>
        <v>0.99195402298850577</v>
      </c>
      <c r="Y3" s="110">
        <v>834</v>
      </c>
      <c r="Z3" s="113">
        <v>272.3</v>
      </c>
      <c r="AA3" s="112">
        <f t="shared" ref="AA3:AA66" si="2">(Y3*Z3)/43560</f>
        <v>5.2134573002754827</v>
      </c>
      <c r="AB3" s="112">
        <f t="shared" ref="AB3:AB66" si="3">(V3*X3)/AA3</f>
        <v>83.844759364162641</v>
      </c>
      <c r="AC3" s="113">
        <v>1</v>
      </c>
      <c r="AD3" s="112"/>
      <c r="AE3" s="116">
        <f t="shared" ref="AE3:AE66" si="4">(AB3-AD3)</f>
        <v>83.844759364162641</v>
      </c>
    </row>
    <row r="4" spans="1:31" s="106" customFormat="1" ht="17.399999999999999" x14ac:dyDescent="0.35">
      <c r="A4" s="114"/>
      <c r="B4" s="106">
        <v>3</v>
      </c>
      <c r="C4" s="107" t="s">
        <v>881</v>
      </c>
      <c r="D4" s="106" t="s">
        <v>868</v>
      </c>
      <c r="E4" s="106" t="s">
        <v>869</v>
      </c>
      <c r="F4" s="106" t="s">
        <v>15</v>
      </c>
      <c r="G4" s="108">
        <v>200000</v>
      </c>
      <c r="H4" s="109">
        <v>41389</v>
      </c>
      <c r="I4" s="106" t="s">
        <v>293</v>
      </c>
      <c r="J4" s="106" t="s">
        <v>877</v>
      </c>
      <c r="N4" s="106" t="s">
        <v>431</v>
      </c>
      <c r="O4" s="106" t="s">
        <v>878</v>
      </c>
      <c r="P4" s="106" t="s">
        <v>880</v>
      </c>
      <c r="Q4" s="106" t="s">
        <v>882</v>
      </c>
      <c r="R4" s="106" t="s">
        <v>883</v>
      </c>
      <c r="S4" s="106" t="s">
        <v>40</v>
      </c>
      <c r="T4" s="109">
        <v>41558</v>
      </c>
      <c r="U4" s="110">
        <v>27260</v>
      </c>
      <c r="V4" s="111">
        <f t="shared" si="0"/>
        <v>454.33333333333331</v>
      </c>
      <c r="W4" s="106">
        <v>14</v>
      </c>
      <c r="X4" s="112">
        <f t="shared" si="1"/>
        <v>0.9885057471264368</v>
      </c>
      <c r="Y4" s="110">
        <v>858</v>
      </c>
      <c r="Z4" s="113">
        <v>272.33</v>
      </c>
      <c r="AA4" s="112">
        <f t="shared" si="2"/>
        <v>5.3640757575757574</v>
      </c>
      <c r="AB4" s="112">
        <f t="shared" si="3"/>
        <v>83.725721150903837</v>
      </c>
      <c r="AC4" s="113">
        <v>1</v>
      </c>
      <c r="AD4" s="112"/>
      <c r="AE4" s="116">
        <f t="shared" si="4"/>
        <v>83.725721150903837</v>
      </c>
    </row>
    <row r="5" spans="1:31" s="106" customFormat="1" ht="17.399999999999999" x14ac:dyDescent="0.35">
      <c r="A5" s="114"/>
      <c r="B5" s="106">
        <v>4</v>
      </c>
      <c r="C5" s="107" t="s">
        <v>2</v>
      </c>
      <c r="D5" s="106" t="s">
        <v>3</v>
      </c>
      <c r="E5" s="106" t="s">
        <v>886</v>
      </c>
      <c r="F5" s="106" t="s">
        <v>15</v>
      </c>
      <c r="G5" s="108">
        <v>127000</v>
      </c>
      <c r="H5" s="109">
        <v>41380</v>
      </c>
      <c r="I5" s="106" t="s">
        <v>472</v>
      </c>
      <c r="J5" s="106" t="s">
        <v>870</v>
      </c>
      <c r="K5" s="106" t="s">
        <v>87</v>
      </c>
      <c r="L5" s="106" t="s">
        <v>887</v>
      </c>
      <c r="M5" s="106" t="s">
        <v>888</v>
      </c>
      <c r="O5" s="106" t="s">
        <v>878</v>
      </c>
      <c r="P5" s="106" t="s">
        <v>889</v>
      </c>
      <c r="R5" s="106" t="s">
        <v>890</v>
      </c>
      <c r="S5" s="106" t="s">
        <v>885</v>
      </c>
      <c r="T5" s="109">
        <v>41530</v>
      </c>
      <c r="U5" s="110">
        <v>41540</v>
      </c>
      <c r="V5" s="111">
        <f t="shared" si="0"/>
        <v>692.33333333333337</v>
      </c>
      <c r="W5" s="106">
        <v>13.6</v>
      </c>
      <c r="X5" s="112">
        <f t="shared" si="1"/>
        <v>0.99310344827586217</v>
      </c>
      <c r="Y5" s="110">
        <v>1059</v>
      </c>
      <c r="Z5" s="113">
        <v>355.5</v>
      </c>
      <c r="AA5" s="112">
        <f t="shared" si="2"/>
        <v>8.6426652892561986</v>
      </c>
      <c r="AB5" s="112">
        <f t="shared" si="3"/>
        <v>79.5540030393596</v>
      </c>
      <c r="AC5" s="113">
        <v>1.4</v>
      </c>
      <c r="AD5" s="112">
        <f>AB5*(AC5-1)/100</f>
        <v>0.31821601215743833</v>
      </c>
      <c r="AE5" s="116">
        <f t="shared" si="4"/>
        <v>79.235787027202164</v>
      </c>
    </row>
    <row r="6" spans="1:31" s="106" customFormat="1" ht="17.399999999999999" x14ac:dyDescent="0.35">
      <c r="A6" s="114"/>
      <c r="C6" s="107"/>
      <c r="G6" s="108"/>
      <c r="U6" s="110"/>
      <c r="V6" s="111"/>
      <c r="X6" s="112"/>
      <c r="Y6" s="110"/>
      <c r="Z6" s="113"/>
      <c r="AA6" s="112"/>
      <c r="AB6" s="112"/>
      <c r="AC6" s="113"/>
      <c r="AD6" s="112"/>
      <c r="AE6" s="116"/>
    </row>
    <row r="7" spans="1:31" s="106" customFormat="1" ht="17.399999999999999" x14ac:dyDescent="0.35">
      <c r="A7" s="114" t="s">
        <v>892</v>
      </c>
      <c r="B7" s="106">
        <v>1</v>
      </c>
      <c r="C7" s="107" t="s">
        <v>37</v>
      </c>
      <c r="D7" s="106" t="s">
        <v>38</v>
      </c>
      <c r="E7" s="106" t="s">
        <v>893</v>
      </c>
      <c r="F7" s="106" t="s">
        <v>15</v>
      </c>
      <c r="G7" s="108">
        <v>158000</v>
      </c>
      <c r="H7" s="109">
        <v>41419</v>
      </c>
      <c r="I7" s="106" t="s">
        <v>894</v>
      </c>
      <c r="J7" s="106" t="s">
        <v>895</v>
      </c>
      <c r="K7" s="106" t="s">
        <v>896</v>
      </c>
      <c r="O7" s="106" t="s">
        <v>451</v>
      </c>
      <c r="Q7" s="106" t="s">
        <v>65</v>
      </c>
      <c r="R7" s="106" t="s">
        <v>460</v>
      </c>
      <c r="S7" s="106" t="s">
        <v>32</v>
      </c>
      <c r="T7" s="109">
        <v>41568</v>
      </c>
      <c r="U7" s="110">
        <v>28780</v>
      </c>
      <c r="V7" s="111">
        <f t="shared" si="0"/>
        <v>479.66666666666669</v>
      </c>
      <c r="W7" s="106">
        <v>15.4</v>
      </c>
      <c r="X7" s="112">
        <f t="shared" si="1"/>
        <v>0.97241379310344822</v>
      </c>
      <c r="Y7" s="110">
        <v>479</v>
      </c>
      <c r="Z7" s="113">
        <v>480</v>
      </c>
      <c r="AA7" s="112">
        <f t="shared" si="2"/>
        <v>5.2782369146005506</v>
      </c>
      <c r="AB7" s="112">
        <f t="shared" si="3"/>
        <v>88.369372255417176</v>
      </c>
      <c r="AC7" s="113">
        <v>0.9</v>
      </c>
      <c r="AD7" s="112"/>
      <c r="AE7" s="116">
        <f t="shared" si="4"/>
        <v>88.369372255417176</v>
      </c>
    </row>
    <row r="8" spans="1:31" s="106" customFormat="1" ht="17.399999999999999" x14ac:dyDescent="0.35">
      <c r="A8" s="114"/>
      <c r="B8" s="106">
        <v>2</v>
      </c>
      <c r="C8" s="107" t="s">
        <v>897</v>
      </c>
      <c r="D8" s="106" t="s">
        <v>133</v>
      </c>
      <c r="E8" s="106" t="s">
        <v>893</v>
      </c>
      <c r="F8" s="106" t="s">
        <v>15</v>
      </c>
      <c r="G8" s="108">
        <v>155000</v>
      </c>
      <c r="H8" s="109">
        <v>41419</v>
      </c>
      <c r="I8" s="106" t="s">
        <v>293</v>
      </c>
      <c r="J8" s="106" t="s">
        <v>898</v>
      </c>
      <c r="K8" s="106" t="s">
        <v>899</v>
      </c>
      <c r="L8" s="106" t="s">
        <v>900</v>
      </c>
      <c r="M8" s="106" t="s">
        <v>451</v>
      </c>
      <c r="N8" s="106" t="s">
        <v>902</v>
      </c>
      <c r="O8" s="106" t="s">
        <v>451</v>
      </c>
      <c r="P8" s="106" t="s">
        <v>903</v>
      </c>
      <c r="Q8" s="106" t="s">
        <v>872</v>
      </c>
      <c r="R8" s="106" t="s">
        <v>904</v>
      </c>
      <c r="S8" s="106" t="s">
        <v>32</v>
      </c>
      <c r="T8" s="109">
        <v>41575</v>
      </c>
      <c r="U8" s="110">
        <v>26020</v>
      </c>
      <c r="V8" s="111">
        <f t="shared" si="0"/>
        <v>433.66666666666669</v>
      </c>
      <c r="W8" s="106">
        <v>13.3</v>
      </c>
      <c r="X8" s="112">
        <f t="shared" si="1"/>
        <v>0.99655172413793103</v>
      </c>
      <c r="Y8" s="110">
        <v>925</v>
      </c>
      <c r="Z8" s="113">
        <v>237.5</v>
      </c>
      <c r="AA8" s="112">
        <f t="shared" si="2"/>
        <v>5.0433310376492191</v>
      </c>
      <c r="AB8" s="112">
        <f t="shared" si="3"/>
        <v>85.691631412174431</v>
      </c>
      <c r="AC8" s="113">
        <v>0.05</v>
      </c>
      <c r="AD8" s="112"/>
      <c r="AE8" s="116">
        <f t="shared" si="4"/>
        <v>85.691631412174431</v>
      </c>
    </row>
    <row r="9" spans="1:31" s="106" customFormat="1" ht="17.399999999999999" x14ac:dyDescent="0.35">
      <c r="A9" s="114"/>
      <c r="B9" s="106">
        <v>3</v>
      </c>
      <c r="C9" s="107" t="s">
        <v>905</v>
      </c>
      <c r="D9" s="106" t="s">
        <v>38</v>
      </c>
      <c r="E9" s="106" t="s">
        <v>874</v>
      </c>
      <c r="F9" s="106" t="s">
        <v>15</v>
      </c>
      <c r="G9" s="108"/>
      <c r="H9" s="109"/>
      <c r="T9" s="109">
        <v>41556</v>
      </c>
      <c r="U9" s="110">
        <v>27780</v>
      </c>
      <c r="V9" s="111">
        <f t="shared" si="0"/>
        <v>463</v>
      </c>
      <c r="W9" s="106">
        <v>15.1</v>
      </c>
      <c r="X9" s="112">
        <f t="shared" si="1"/>
        <v>0.9758620689655173</v>
      </c>
      <c r="Y9" s="110">
        <v>1093</v>
      </c>
      <c r="Z9" s="113">
        <v>210</v>
      </c>
      <c r="AA9" s="112">
        <f t="shared" si="2"/>
        <v>5.2692837465564741</v>
      </c>
      <c r="AB9" s="112">
        <f t="shared" si="3"/>
        <v>85.746784508673642</v>
      </c>
      <c r="AC9" s="113">
        <v>1.4</v>
      </c>
      <c r="AD9" s="112">
        <f>AB9*(AC9-1)/100</f>
        <v>0.34298713803469449</v>
      </c>
      <c r="AE9" s="116">
        <f t="shared" si="4"/>
        <v>85.403797370638941</v>
      </c>
    </row>
    <row r="10" spans="1:31" s="106" customFormat="1" ht="17.399999999999999" x14ac:dyDescent="0.35">
      <c r="A10" s="114"/>
      <c r="B10" s="106">
        <v>4</v>
      </c>
      <c r="C10" s="107" t="s">
        <v>906</v>
      </c>
      <c r="D10" s="106" t="s">
        <v>43</v>
      </c>
      <c r="E10" s="106" t="s">
        <v>874</v>
      </c>
      <c r="F10" s="106" t="s">
        <v>15</v>
      </c>
      <c r="G10" s="108">
        <v>185000</v>
      </c>
      <c r="H10" s="109">
        <v>41412</v>
      </c>
      <c r="I10" s="106" t="s">
        <v>293</v>
      </c>
      <c r="K10" s="106" t="s">
        <v>907</v>
      </c>
      <c r="O10" s="106" t="s">
        <v>451</v>
      </c>
      <c r="P10" s="106" t="s">
        <v>62</v>
      </c>
      <c r="Q10" s="106" t="s">
        <v>908</v>
      </c>
      <c r="R10" s="106" t="s">
        <v>367</v>
      </c>
      <c r="S10" s="106" t="s">
        <v>884</v>
      </c>
      <c r="T10" s="109">
        <v>41575</v>
      </c>
      <c r="U10" s="110">
        <v>26680</v>
      </c>
      <c r="V10" s="111">
        <f t="shared" si="0"/>
        <v>444.66666666666669</v>
      </c>
      <c r="W10" s="106">
        <v>17.5</v>
      </c>
      <c r="X10" s="112">
        <f t="shared" si="1"/>
        <v>0.94827586206896552</v>
      </c>
      <c r="Y10" s="110">
        <v>7263</v>
      </c>
      <c r="Z10" s="113">
        <v>30</v>
      </c>
      <c r="AA10" s="112">
        <f t="shared" si="2"/>
        <v>5.0020661157024797</v>
      </c>
      <c r="AB10" s="112">
        <f t="shared" si="3"/>
        <v>84.298499242737165</v>
      </c>
      <c r="AC10" s="113">
        <v>1</v>
      </c>
      <c r="AD10" s="112"/>
      <c r="AE10" s="116">
        <f t="shared" si="4"/>
        <v>84.298499242737165</v>
      </c>
    </row>
    <row r="11" spans="1:31" s="106" customFormat="1" ht="17.399999999999999" x14ac:dyDescent="0.35">
      <c r="A11" s="114"/>
      <c r="B11" s="106">
        <v>5</v>
      </c>
      <c r="C11" s="107" t="s">
        <v>132</v>
      </c>
      <c r="D11" s="106" t="s">
        <v>133</v>
      </c>
      <c r="E11" s="106" t="s">
        <v>909</v>
      </c>
      <c r="F11" s="106" t="s">
        <v>15</v>
      </c>
      <c r="G11" s="108">
        <v>150000</v>
      </c>
      <c r="H11" s="109">
        <v>41387</v>
      </c>
      <c r="I11" s="106" t="s">
        <v>910</v>
      </c>
      <c r="J11" s="106" t="s">
        <v>911</v>
      </c>
      <c r="K11" s="106" t="s">
        <v>912</v>
      </c>
      <c r="M11" s="106" t="s">
        <v>913</v>
      </c>
      <c r="O11" s="106" t="s">
        <v>914</v>
      </c>
      <c r="P11" s="106" t="s">
        <v>915</v>
      </c>
      <c r="Q11" s="106" t="s">
        <v>916</v>
      </c>
      <c r="R11" s="106" t="s">
        <v>11</v>
      </c>
      <c r="S11" s="106" t="s">
        <v>32</v>
      </c>
      <c r="T11" s="109">
        <v>41542</v>
      </c>
      <c r="U11" s="110">
        <v>24980</v>
      </c>
      <c r="V11" s="111">
        <f t="shared" si="0"/>
        <v>416.33333333333331</v>
      </c>
      <c r="W11" s="106">
        <v>13.7</v>
      </c>
      <c r="X11" s="112">
        <f t="shared" si="1"/>
        <v>0.99195402298850577</v>
      </c>
      <c r="Y11" s="110">
        <v>1149</v>
      </c>
      <c r="Z11" s="113">
        <v>192</v>
      </c>
      <c r="AA11" s="112">
        <f t="shared" si="2"/>
        <v>5.0644628099173552</v>
      </c>
      <c r="AB11" s="112">
        <f t="shared" si="3"/>
        <v>81.545376164180752</v>
      </c>
      <c r="AC11" s="113">
        <v>0</v>
      </c>
      <c r="AD11" s="112"/>
      <c r="AE11" s="116">
        <f t="shared" si="4"/>
        <v>81.545376164180752</v>
      </c>
    </row>
    <row r="12" spans="1:31" s="106" customFormat="1" ht="17.399999999999999" x14ac:dyDescent="0.35">
      <c r="A12" s="114"/>
      <c r="B12" s="106">
        <v>6</v>
      </c>
      <c r="C12" s="107" t="s">
        <v>917</v>
      </c>
      <c r="D12" s="106" t="s">
        <v>38</v>
      </c>
      <c r="E12" s="106" t="s">
        <v>918</v>
      </c>
      <c r="F12" s="106" t="s">
        <v>15</v>
      </c>
      <c r="G12" s="108">
        <v>140000</v>
      </c>
      <c r="H12" s="109">
        <v>41420</v>
      </c>
      <c r="I12" s="106" t="s">
        <v>504</v>
      </c>
      <c r="J12" s="106" t="s">
        <v>919</v>
      </c>
      <c r="K12" s="106" t="s">
        <v>920</v>
      </c>
      <c r="N12" s="106" t="s">
        <v>431</v>
      </c>
      <c r="O12" s="106" t="s">
        <v>921</v>
      </c>
      <c r="Q12" s="106" t="s">
        <v>102</v>
      </c>
      <c r="R12" s="106" t="s">
        <v>367</v>
      </c>
      <c r="S12" s="106" t="s">
        <v>32</v>
      </c>
      <c r="T12" s="109">
        <v>41575</v>
      </c>
      <c r="U12" s="110">
        <v>24060</v>
      </c>
      <c r="V12" s="111">
        <f t="shared" si="0"/>
        <v>401</v>
      </c>
      <c r="W12" s="106">
        <v>14.2</v>
      </c>
      <c r="X12" s="112">
        <f t="shared" si="1"/>
        <v>0.98620689655172411</v>
      </c>
      <c r="Y12" s="110">
        <v>642</v>
      </c>
      <c r="Z12" s="113">
        <v>350</v>
      </c>
      <c r="AA12" s="112">
        <f t="shared" si="2"/>
        <v>5.158402203856749</v>
      </c>
      <c r="AB12" s="112">
        <f t="shared" si="3"/>
        <v>76.665011739790984</v>
      </c>
      <c r="AC12" s="113">
        <v>1</v>
      </c>
      <c r="AD12" s="112"/>
      <c r="AE12" s="116">
        <f t="shared" si="4"/>
        <v>76.665011739790984</v>
      </c>
    </row>
    <row r="13" spans="1:31" s="106" customFormat="1" ht="17.399999999999999" x14ac:dyDescent="0.35">
      <c r="A13" s="114"/>
      <c r="B13" s="106">
        <v>7</v>
      </c>
      <c r="C13" s="107" t="s">
        <v>922</v>
      </c>
      <c r="D13" s="106" t="s">
        <v>577</v>
      </c>
      <c r="E13" s="106" t="s">
        <v>923</v>
      </c>
      <c r="F13" s="106" t="s">
        <v>15</v>
      </c>
      <c r="G13" s="108" t="s">
        <v>707</v>
      </c>
      <c r="H13" s="109">
        <v>41435</v>
      </c>
      <c r="I13" s="106" t="s">
        <v>293</v>
      </c>
      <c r="J13" s="106" t="s">
        <v>924</v>
      </c>
      <c r="K13" s="106" t="s">
        <v>925</v>
      </c>
      <c r="O13" s="106" t="s">
        <v>926</v>
      </c>
      <c r="Q13" s="106" t="s">
        <v>927</v>
      </c>
      <c r="R13" s="106" t="s">
        <v>339</v>
      </c>
      <c r="S13" s="106" t="s">
        <v>928</v>
      </c>
      <c r="T13" s="109">
        <v>41571</v>
      </c>
      <c r="U13" s="110">
        <v>23740</v>
      </c>
      <c r="V13" s="111">
        <f t="shared" si="0"/>
        <v>395.66666666666669</v>
      </c>
      <c r="W13" s="106">
        <v>12.5</v>
      </c>
      <c r="X13" s="112">
        <f t="shared" si="1"/>
        <v>1.0057471264367817</v>
      </c>
      <c r="Y13" s="110">
        <v>724</v>
      </c>
      <c r="Z13" s="113">
        <v>331</v>
      </c>
      <c r="AA13" s="112">
        <f t="shared" si="2"/>
        <v>5.5014692378328744</v>
      </c>
      <c r="AB13" s="112">
        <f t="shared" si="3"/>
        <v>72.333515979737768</v>
      </c>
      <c r="AC13" s="113">
        <v>0</v>
      </c>
      <c r="AD13" s="112"/>
      <c r="AE13" s="116">
        <f t="shared" si="4"/>
        <v>72.333515979737768</v>
      </c>
    </row>
    <row r="14" spans="1:31" s="106" customFormat="1" ht="17.399999999999999" x14ac:dyDescent="0.35">
      <c r="A14" s="114"/>
      <c r="B14" s="106">
        <v>8</v>
      </c>
      <c r="C14" s="107" t="s">
        <v>929</v>
      </c>
      <c r="D14" s="106" t="s">
        <v>23</v>
      </c>
      <c r="E14" s="106" t="s">
        <v>930</v>
      </c>
      <c r="F14" s="106" t="s">
        <v>931</v>
      </c>
      <c r="G14" s="108" t="s">
        <v>932</v>
      </c>
      <c r="H14" s="109">
        <v>41435</v>
      </c>
      <c r="I14" s="106" t="s">
        <v>293</v>
      </c>
      <c r="K14" s="106" t="s">
        <v>188</v>
      </c>
      <c r="L14" s="106" t="s">
        <v>933</v>
      </c>
      <c r="M14" s="106" t="s">
        <v>741</v>
      </c>
      <c r="O14" s="106" t="s">
        <v>914</v>
      </c>
      <c r="P14" s="106" t="s">
        <v>934</v>
      </c>
      <c r="Q14" s="106" t="s">
        <v>935</v>
      </c>
      <c r="R14" s="106" t="s">
        <v>101</v>
      </c>
      <c r="S14" s="106" t="s">
        <v>779</v>
      </c>
      <c r="T14" s="109">
        <v>41568</v>
      </c>
      <c r="U14" s="110">
        <v>18920</v>
      </c>
      <c r="V14" s="111">
        <f t="shared" si="0"/>
        <v>315.33333333333331</v>
      </c>
      <c r="W14" s="106">
        <v>13</v>
      </c>
      <c r="X14" s="112">
        <f t="shared" si="1"/>
        <v>1</v>
      </c>
      <c r="Y14" s="110">
        <v>802</v>
      </c>
      <c r="Z14" s="113">
        <v>278.69600000000003</v>
      </c>
      <c r="AA14" s="112">
        <f t="shared" si="2"/>
        <v>5.1311797979797982</v>
      </c>
      <c r="AB14" s="112">
        <f t="shared" si="3"/>
        <v>61.454352750898245</v>
      </c>
      <c r="AC14" s="113">
        <v>1</v>
      </c>
      <c r="AD14" s="112"/>
      <c r="AE14" s="116">
        <f t="shared" si="4"/>
        <v>61.454352750898245</v>
      </c>
    </row>
    <row r="15" spans="1:31" s="106" customFormat="1" ht="17.399999999999999" x14ac:dyDescent="0.35">
      <c r="A15" s="114"/>
      <c r="C15" s="107"/>
      <c r="G15" s="108"/>
      <c r="U15" s="110"/>
      <c r="V15" s="111">
        <f t="shared" si="0"/>
        <v>0</v>
      </c>
      <c r="X15" s="112"/>
      <c r="Y15" s="110"/>
      <c r="Z15" s="113"/>
      <c r="AA15" s="112"/>
      <c r="AB15" s="112"/>
      <c r="AC15" s="113"/>
      <c r="AD15" s="112"/>
      <c r="AE15" s="116"/>
    </row>
    <row r="16" spans="1:31" s="106" customFormat="1" ht="17.399999999999999" x14ac:dyDescent="0.35">
      <c r="A16" s="114" t="s">
        <v>936</v>
      </c>
      <c r="B16" s="106">
        <v>1</v>
      </c>
      <c r="C16" s="107" t="s">
        <v>937</v>
      </c>
      <c r="D16" s="106" t="s">
        <v>152</v>
      </c>
      <c r="E16" s="106" t="s">
        <v>909</v>
      </c>
      <c r="F16" s="106" t="s">
        <v>931</v>
      </c>
      <c r="G16" s="108">
        <v>155000</v>
      </c>
      <c r="H16" s="109">
        <v>41379</v>
      </c>
      <c r="I16" s="106" t="s">
        <v>472</v>
      </c>
      <c r="K16" s="106" t="s">
        <v>938</v>
      </c>
      <c r="M16" s="106" t="s">
        <v>741</v>
      </c>
      <c r="O16" s="106" t="s">
        <v>939</v>
      </c>
      <c r="Q16" s="106" t="s">
        <v>65</v>
      </c>
      <c r="R16" s="106" t="s">
        <v>904</v>
      </c>
      <c r="S16" s="106" t="s">
        <v>940</v>
      </c>
      <c r="T16" s="109">
        <v>41541</v>
      </c>
      <c r="U16" s="110">
        <v>29240</v>
      </c>
      <c r="V16" s="111">
        <f t="shared" si="0"/>
        <v>487.33333333333331</v>
      </c>
      <c r="W16" s="106">
        <v>14.5</v>
      </c>
      <c r="X16" s="112">
        <f t="shared" si="1"/>
        <v>0.98275862068965514</v>
      </c>
      <c r="Y16" s="110">
        <v>732</v>
      </c>
      <c r="Z16" s="113">
        <v>313.5</v>
      </c>
      <c r="AA16" s="112">
        <f t="shared" si="2"/>
        <v>5.2681818181818185</v>
      </c>
      <c r="AB16" s="112">
        <f t="shared" si="3"/>
        <v>90.910118711136221</v>
      </c>
      <c r="AC16" s="113">
        <v>1.5</v>
      </c>
      <c r="AD16" s="112"/>
      <c r="AE16" s="116">
        <f t="shared" si="4"/>
        <v>90.910118711136221</v>
      </c>
    </row>
    <row r="17" spans="1:31" s="106" customFormat="1" ht="17.399999999999999" x14ac:dyDescent="0.35">
      <c r="A17" s="114"/>
      <c r="B17" s="106">
        <v>2</v>
      </c>
      <c r="C17" s="107" t="s">
        <v>281</v>
      </c>
      <c r="D17" s="106" t="s">
        <v>941</v>
      </c>
      <c r="E17" s="106" t="s">
        <v>166</v>
      </c>
      <c r="F17" s="106" t="s">
        <v>931</v>
      </c>
      <c r="G17" s="108">
        <v>140000</v>
      </c>
      <c r="H17" s="109">
        <v>41412</v>
      </c>
      <c r="I17" s="106" t="s">
        <v>505</v>
      </c>
      <c r="J17" s="106" t="s">
        <v>942</v>
      </c>
      <c r="K17" s="106" t="s">
        <v>943</v>
      </c>
      <c r="N17" s="106" t="s">
        <v>944</v>
      </c>
      <c r="O17" s="106" t="s">
        <v>945</v>
      </c>
      <c r="P17" s="106" t="s">
        <v>170</v>
      </c>
      <c r="Q17" s="106" t="s">
        <v>946</v>
      </c>
      <c r="R17" s="106" t="s">
        <v>608</v>
      </c>
      <c r="S17" s="106" t="s">
        <v>33</v>
      </c>
      <c r="T17" s="109">
        <v>41565</v>
      </c>
      <c r="U17" s="110">
        <v>27940</v>
      </c>
      <c r="V17" s="111">
        <f t="shared" si="0"/>
        <v>465.66666666666669</v>
      </c>
      <c r="W17" s="106">
        <v>14.8</v>
      </c>
      <c r="X17" s="112">
        <f t="shared" si="1"/>
        <v>0.97931034482758628</v>
      </c>
      <c r="Y17" s="110">
        <v>875</v>
      </c>
      <c r="Z17" s="113">
        <v>253.3</v>
      </c>
      <c r="AA17" s="112">
        <f t="shared" si="2"/>
        <v>5.0880968778696047</v>
      </c>
      <c r="AB17" s="112">
        <f t="shared" si="3"/>
        <v>89.627260418631707</v>
      </c>
      <c r="AC17" s="113">
        <v>0</v>
      </c>
      <c r="AD17" s="112"/>
      <c r="AE17" s="116">
        <f t="shared" si="4"/>
        <v>89.627260418631707</v>
      </c>
    </row>
    <row r="18" spans="1:31" s="106" customFormat="1" ht="17.399999999999999" x14ac:dyDescent="0.35">
      <c r="A18" s="114"/>
      <c r="B18" s="106">
        <v>3</v>
      </c>
      <c r="C18" s="107" t="s">
        <v>947</v>
      </c>
      <c r="D18" s="106" t="s">
        <v>941</v>
      </c>
      <c r="E18" s="106" t="s">
        <v>134</v>
      </c>
      <c r="F18" s="106" t="s">
        <v>931</v>
      </c>
      <c r="G18" s="108">
        <v>140000</v>
      </c>
      <c r="H18" s="109">
        <v>41410</v>
      </c>
      <c r="I18" s="106" t="s">
        <v>505</v>
      </c>
      <c r="J18" s="106" t="s">
        <v>942</v>
      </c>
      <c r="K18" s="106" t="s">
        <v>943</v>
      </c>
      <c r="L18" s="106" t="s">
        <v>948</v>
      </c>
      <c r="N18" s="106" t="s">
        <v>944</v>
      </c>
      <c r="O18" s="106" t="s">
        <v>945</v>
      </c>
      <c r="P18" s="106" t="s">
        <v>62</v>
      </c>
      <c r="Q18" s="106" t="s">
        <v>946</v>
      </c>
      <c r="R18" s="106" t="s">
        <v>608</v>
      </c>
      <c r="S18" s="106" t="s">
        <v>33</v>
      </c>
      <c r="T18" s="109">
        <v>41565</v>
      </c>
      <c r="U18" s="110">
        <v>26920</v>
      </c>
      <c r="V18" s="111">
        <f t="shared" si="0"/>
        <v>448.66666666666669</v>
      </c>
      <c r="W18" s="106">
        <v>13.3</v>
      </c>
      <c r="X18" s="112">
        <f t="shared" si="1"/>
        <v>0.99655172413793103</v>
      </c>
      <c r="Y18" s="110">
        <v>907</v>
      </c>
      <c r="Z18" s="113">
        <v>262.83</v>
      </c>
      <c r="AA18" s="112">
        <f t="shared" si="2"/>
        <v>5.472608126721763</v>
      </c>
      <c r="AB18" s="112">
        <f t="shared" si="3"/>
        <v>81.701362472251688</v>
      </c>
      <c r="AC18" s="113">
        <v>1</v>
      </c>
      <c r="AD18" s="112"/>
      <c r="AE18" s="116">
        <f t="shared" si="4"/>
        <v>81.701362472251688</v>
      </c>
    </row>
    <row r="19" spans="1:31" s="106" customFormat="1" ht="17.399999999999999" x14ac:dyDescent="0.35">
      <c r="A19" s="114"/>
      <c r="B19" s="106">
        <v>4</v>
      </c>
      <c r="C19" s="107" t="s">
        <v>406</v>
      </c>
      <c r="D19" s="106" t="s">
        <v>949</v>
      </c>
      <c r="E19" s="106" t="s">
        <v>134</v>
      </c>
      <c r="F19" s="106" t="s">
        <v>15</v>
      </c>
      <c r="G19" s="108">
        <v>145000</v>
      </c>
      <c r="H19" s="109">
        <v>41397</v>
      </c>
      <c r="I19" s="106" t="s">
        <v>500</v>
      </c>
      <c r="J19" s="106" t="s">
        <v>870</v>
      </c>
      <c r="M19" s="106" t="s">
        <v>950</v>
      </c>
      <c r="O19" s="106" t="s">
        <v>951</v>
      </c>
      <c r="P19" s="106" t="s">
        <v>952</v>
      </c>
      <c r="Q19" s="106" t="s">
        <v>908</v>
      </c>
      <c r="R19" s="106" t="s">
        <v>378</v>
      </c>
      <c r="S19" s="106" t="s">
        <v>885</v>
      </c>
      <c r="T19" s="109">
        <v>41533</v>
      </c>
      <c r="U19" s="110">
        <v>23860</v>
      </c>
      <c r="V19" s="111">
        <f t="shared" si="0"/>
        <v>397.66666666666669</v>
      </c>
      <c r="W19" s="106">
        <v>10.8</v>
      </c>
      <c r="X19" s="112">
        <f t="shared" si="1"/>
        <v>1.0252873563218392</v>
      </c>
      <c r="Y19" s="110">
        <v>480</v>
      </c>
      <c r="Z19" s="113">
        <v>465</v>
      </c>
      <c r="AA19" s="112">
        <f t="shared" si="2"/>
        <v>5.1239669421487601</v>
      </c>
      <c r="AB19" s="112">
        <f t="shared" si="3"/>
        <v>79.571669756519611</v>
      </c>
      <c r="AC19" s="113">
        <v>0.6</v>
      </c>
      <c r="AD19" s="112"/>
      <c r="AE19" s="116">
        <f t="shared" si="4"/>
        <v>79.571669756519611</v>
      </c>
    </row>
    <row r="20" spans="1:31" s="106" customFormat="1" ht="17.399999999999999" x14ac:dyDescent="0.35">
      <c r="A20" s="114"/>
      <c r="B20" s="106">
        <v>5</v>
      </c>
      <c r="C20" s="107" t="s">
        <v>953</v>
      </c>
      <c r="D20" s="106" t="s">
        <v>949</v>
      </c>
      <c r="E20" s="106" t="s">
        <v>134</v>
      </c>
      <c r="F20" s="106" t="s">
        <v>15</v>
      </c>
      <c r="G20" s="108">
        <v>145000</v>
      </c>
      <c r="H20" s="109">
        <v>41421</v>
      </c>
      <c r="I20" s="106" t="s">
        <v>505</v>
      </c>
      <c r="J20" s="106" t="s">
        <v>870</v>
      </c>
      <c r="K20" s="106" t="s">
        <v>954</v>
      </c>
      <c r="N20" s="106" t="s">
        <v>888</v>
      </c>
      <c r="O20" s="106" t="s">
        <v>67</v>
      </c>
      <c r="P20" s="106" t="s">
        <v>955</v>
      </c>
      <c r="Q20" s="106" t="s">
        <v>956</v>
      </c>
      <c r="R20" s="106" t="s">
        <v>446</v>
      </c>
      <c r="S20" s="106" t="s">
        <v>885</v>
      </c>
      <c r="T20" s="109">
        <v>41556</v>
      </c>
      <c r="U20" s="110">
        <v>24820</v>
      </c>
      <c r="V20" s="111">
        <f t="shared" si="0"/>
        <v>413.66666666666669</v>
      </c>
      <c r="W20" s="106">
        <v>11.6</v>
      </c>
      <c r="X20" s="112">
        <f t="shared" si="1"/>
        <v>1.0160919540229885</v>
      </c>
      <c r="Y20" s="110">
        <v>1434</v>
      </c>
      <c r="Z20" s="113">
        <v>165</v>
      </c>
      <c r="AA20" s="112">
        <f t="shared" si="2"/>
        <v>5.4318181818181817</v>
      </c>
      <c r="AB20" s="112">
        <f t="shared" si="3"/>
        <v>77.38170858782604</v>
      </c>
      <c r="AC20" s="113">
        <v>0.5</v>
      </c>
      <c r="AD20" s="112"/>
      <c r="AE20" s="116">
        <f t="shared" si="4"/>
        <v>77.38170858782604</v>
      </c>
    </row>
    <row r="21" spans="1:31" s="106" customFormat="1" ht="17.399999999999999" x14ac:dyDescent="0.35">
      <c r="A21" s="114"/>
      <c r="B21" s="106">
        <v>6</v>
      </c>
      <c r="C21" s="107" t="s">
        <v>957</v>
      </c>
      <c r="D21" s="106" t="s">
        <v>949</v>
      </c>
      <c r="E21" s="106" t="s">
        <v>958</v>
      </c>
      <c r="F21" s="106" t="s">
        <v>15</v>
      </c>
      <c r="G21" s="108">
        <v>150000</v>
      </c>
      <c r="H21" s="109">
        <v>41396</v>
      </c>
      <c r="I21" s="106" t="s">
        <v>505</v>
      </c>
      <c r="J21" s="106" t="s">
        <v>870</v>
      </c>
      <c r="K21" s="106" t="s">
        <v>959</v>
      </c>
      <c r="N21" s="106" t="s">
        <v>67</v>
      </c>
      <c r="O21" s="106" t="s">
        <v>960</v>
      </c>
      <c r="P21" s="106" t="s">
        <v>62</v>
      </c>
      <c r="Q21" s="106" t="s">
        <v>961</v>
      </c>
      <c r="R21" s="106" t="s">
        <v>378</v>
      </c>
      <c r="S21" s="106" t="s">
        <v>885</v>
      </c>
      <c r="T21" s="109">
        <v>41551</v>
      </c>
      <c r="U21" s="110">
        <v>28500</v>
      </c>
      <c r="V21" s="111">
        <f t="shared" si="0"/>
        <v>475</v>
      </c>
      <c r="W21" s="106">
        <v>17.899999999999999</v>
      </c>
      <c r="X21" s="112">
        <f t="shared" si="1"/>
        <v>0.94367816091954015</v>
      </c>
      <c r="Y21" s="110">
        <v>1225</v>
      </c>
      <c r="Z21" s="113">
        <v>207</v>
      </c>
      <c r="AA21" s="112">
        <f t="shared" si="2"/>
        <v>5.821280991735537</v>
      </c>
      <c r="AB21" s="112">
        <f t="shared" si="3"/>
        <v>77.001458454446237</v>
      </c>
      <c r="AC21" s="113">
        <v>0.9</v>
      </c>
      <c r="AD21" s="112"/>
      <c r="AE21" s="116">
        <f t="shared" si="4"/>
        <v>77.001458454446237</v>
      </c>
    </row>
    <row r="22" spans="1:31" s="106" customFormat="1" ht="17.399999999999999" x14ac:dyDescent="0.35">
      <c r="A22" s="114"/>
      <c r="B22" s="106">
        <v>7</v>
      </c>
      <c r="C22" s="107" t="s">
        <v>962</v>
      </c>
      <c r="D22" s="106" t="s">
        <v>949</v>
      </c>
      <c r="E22" s="106" t="s">
        <v>122</v>
      </c>
      <c r="F22" s="106" t="s">
        <v>15</v>
      </c>
      <c r="G22" s="108">
        <v>150000</v>
      </c>
      <c r="H22" s="109">
        <v>41389</v>
      </c>
      <c r="J22" s="106" t="s">
        <v>870</v>
      </c>
      <c r="N22" s="106" t="s">
        <v>67</v>
      </c>
      <c r="O22" s="106" t="s">
        <v>960</v>
      </c>
      <c r="P22" s="106" t="s">
        <v>952</v>
      </c>
      <c r="Q22" s="106" t="s">
        <v>963</v>
      </c>
      <c r="R22" s="106" t="s">
        <v>378</v>
      </c>
      <c r="S22" s="106" t="s">
        <v>44</v>
      </c>
      <c r="T22" s="109">
        <v>41536</v>
      </c>
      <c r="U22" s="110">
        <v>31240</v>
      </c>
      <c r="V22" s="111">
        <f t="shared" si="0"/>
        <v>520.66666666666663</v>
      </c>
      <c r="W22" s="106">
        <v>12.3</v>
      </c>
      <c r="X22" s="112">
        <f t="shared" si="1"/>
        <v>1.0080459770114942</v>
      </c>
      <c r="Y22" s="110">
        <v>588</v>
      </c>
      <c r="Z22" s="113">
        <v>510</v>
      </c>
      <c r="AA22" s="112">
        <f t="shared" si="2"/>
        <v>6.884297520661157</v>
      </c>
      <c r="AB22" s="112">
        <f t="shared" si="3"/>
        <v>76.239578130102601</v>
      </c>
      <c r="AC22" s="113">
        <v>0.5</v>
      </c>
      <c r="AD22" s="112"/>
      <c r="AE22" s="116">
        <f t="shared" si="4"/>
        <v>76.239578130102601</v>
      </c>
    </row>
    <row r="23" spans="1:31" s="106" customFormat="1" ht="17.399999999999999" x14ac:dyDescent="0.35">
      <c r="A23" s="114"/>
      <c r="B23" s="106">
        <v>8</v>
      </c>
      <c r="C23" s="107" t="s">
        <v>964</v>
      </c>
      <c r="D23" s="106" t="s">
        <v>41</v>
      </c>
      <c r="E23" s="106" t="s">
        <v>122</v>
      </c>
      <c r="F23" s="106" t="s">
        <v>15</v>
      </c>
      <c r="G23" s="108">
        <v>145000</v>
      </c>
      <c r="H23" s="109">
        <v>41392</v>
      </c>
      <c r="I23" s="106" t="s">
        <v>504</v>
      </c>
      <c r="J23" s="106" t="s">
        <v>870</v>
      </c>
      <c r="K23" s="106" t="s">
        <v>965</v>
      </c>
      <c r="N23" s="106" t="s">
        <v>950</v>
      </c>
      <c r="O23" s="106" t="s">
        <v>966</v>
      </c>
      <c r="P23" s="106" t="s">
        <v>967</v>
      </c>
      <c r="Q23" s="106" t="s">
        <v>908</v>
      </c>
      <c r="R23" s="106" t="s">
        <v>446</v>
      </c>
      <c r="S23" s="106" t="s">
        <v>968</v>
      </c>
      <c r="T23" s="109">
        <v>41545</v>
      </c>
      <c r="U23" s="110">
        <v>29260</v>
      </c>
      <c r="V23" s="111">
        <f t="shared" si="0"/>
        <v>487.66666666666669</v>
      </c>
      <c r="W23" s="106">
        <v>13</v>
      </c>
      <c r="X23" s="112">
        <f t="shared" si="1"/>
        <v>1</v>
      </c>
      <c r="Y23" s="110">
        <v>570</v>
      </c>
      <c r="Z23" s="113">
        <v>489</v>
      </c>
      <c r="AA23" s="112">
        <f t="shared" si="2"/>
        <v>6.3987603305785123</v>
      </c>
      <c r="AB23" s="112">
        <f t="shared" si="3"/>
        <v>76.212678936605315</v>
      </c>
      <c r="AC23" s="113">
        <v>0.3</v>
      </c>
      <c r="AD23" s="112"/>
      <c r="AE23" s="116">
        <f t="shared" si="4"/>
        <v>76.212678936605315</v>
      </c>
    </row>
    <row r="24" spans="1:31" s="106" customFormat="1" ht="17.399999999999999" x14ac:dyDescent="0.35">
      <c r="A24" s="114"/>
      <c r="B24" s="106">
        <v>9</v>
      </c>
      <c r="C24" s="107" t="s">
        <v>969</v>
      </c>
      <c r="D24" s="106" t="s">
        <v>949</v>
      </c>
      <c r="E24" s="106" t="s">
        <v>134</v>
      </c>
      <c r="F24" s="106" t="s">
        <v>15</v>
      </c>
      <c r="G24" s="108">
        <v>145000</v>
      </c>
      <c r="H24" s="109">
        <v>41419</v>
      </c>
      <c r="I24" s="106" t="s">
        <v>505</v>
      </c>
      <c r="J24" s="106" t="s">
        <v>870</v>
      </c>
      <c r="K24" s="106" t="s">
        <v>970</v>
      </c>
      <c r="M24" s="106" t="s">
        <v>971</v>
      </c>
      <c r="O24" s="106" t="s">
        <v>67</v>
      </c>
      <c r="P24" s="106" t="s">
        <v>955</v>
      </c>
      <c r="Q24" s="106" t="s">
        <v>935</v>
      </c>
      <c r="R24" s="106" t="s">
        <v>446</v>
      </c>
      <c r="S24" s="106" t="s">
        <v>885</v>
      </c>
      <c r="T24" s="109">
        <v>41556</v>
      </c>
      <c r="U24" s="110">
        <v>27100</v>
      </c>
      <c r="V24" s="111">
        <f t="shared" si="0"/>
        <v>451.66666666666669</v>
      </c>
      <c r="W24" s="106">
        <v>12.5</v>
      </c>
      <c r="X24" s="112">
        <f t="shared" si="1"/>
        <v>1.0057471264367817</v>
      </c>
      <c r="Y24" s="110">
        <v>1170</v>
      </c>
      <c r="Z24" s="113">
        <v>225</v>
      </c>
      <c r="AA24" s="112">
        <f t="shared" si="2"/>
        <v>6.0433884297520661</v>
      </c>
      <c r="AB24" s="112">
        <f>(V24*X24)/AA24</f>
        <v>75.166846776042178</v>
      </c>
      <c r="AC24" s="113">
        <v>0.9</v>
      </c>
      <c r="AD24" s="112"/>
      <c r="AE24" s="116">
        <f t="shared" si="4"/>
        <v>75.166846776042178</v>
      </c>
    </row>
    <row r="25" spans="1:31" s="106" customFormat="1" ht="17.399999999999999" x14ac:dyDescent="0.35">
      <c r="A25" s="114"/>
      <c r="B25" s="106">
        <v>10</v>
      </c>
      <c r="C25" s="107" t="s">
        <v>972</v>
      </c>
      <c r="D25" s="106" t="s">
        <v>949</v>
      </c>
      <c r="E25" s="106" t="s">
        <v>973</v>
      </c>
      <c r="F25" s="106" t="s">
        <v>15</v>
      </c>
      <c r="G25" s="108">
        <v>160000</v>
      </c>
      <c r="H25" s="109">
        <v>41420</v>
      </c>
      <c r="J25" s="106" t="s">
        <v>974</v>
      </c>
      <c r="K25" s="106" t="s">
        <v>975</v>
      </c>
      <c r="O25" s="106" t="s">
        <v>976</v>
      </c>
      <c r="P25" s="106" t="s">
        <v>62</v>
      </c>
      <c r="Q25" s="106" t="s">
        <v>65</v>
      </c>
      <c r="R25" s="106" t="s">
        <v>446</v>
      </c>
      <c r="S25" s="106" t="s">
        <v>977</v>
      </c>
      <c r="T25" s="109">
        <v>41556</v>
      </c>
      <c r="U25" s="110">
        <v>29380</v>
      </c>
      <c r="V25" s="111">
        <f t="shared" si="0"/>
        <v>489.66666666666669</v>
      </c>
      <c r="W25" s="106">
        <v>12.4</v>
      </c>
      <c r="X25" s="112">
        <f t="shared" si="1"/>
        <v>1.0068965517241379</v>
      </c>
      <c r="Y25" s="110">
        <v>444</v>
      </c>
      <c r="Z25" s="113">
        <v>678</v>
      </c>
      <c r="AA25" s="112">
        <f t="shared" si="2"/>
        <v>6.9107438016528926</v>
      </c>
      <c r="AB25" s="112">
        <f t="shared" si="3"/>
        <v>71.344516930723827</v>
      </c>
      <c r="AC25" s="113">
        <v>0.6</v>
      </c>
      <c r="AD25" s="112"/>
      <c r="AE25" s="116">
        <f t="shared" si="4"/>
        <v>71.344516930723827</v>
      </c>
    </row>
    <row r="26" spans="1:31" s="106" customFormat="1" ht="17.399999999999999" x14ac:dyDescent="0.35">
      <c r="A26" s="114"/>
      <c r="B26" s="106">
        <v>11</v>
      </c>
      <c r="C26" s="107" t="s">
        <v>212</v>
      </c>
      <c r="D26" s="106" t="s">
        <v>949</v>
      </c>
      <c r="E26" s="106" t="s">
        <v>978</v>
      </c>
      <c r="F26" s="106" t="s">
        <v>15</v>
      </c>
      <c r="G26" s="108">
        <v>150000</v>
      </c>
      <c r="H26" s="109">
        <v>41395</v>
      </c>
      <c r="I26" s="106" t="s">
        <v>504</v>
      </c>
      <c r="K26" s="106" t="s">
        <v>979</v>
      </c>
      <c r="M26" s="106" t="s">
        <v>980</v>
      </c>
      <c r="N26" s="106" t="s">
        <v>981</v>
      </c>
      <c r="O26" s="106" t="s">
        <v>337</v>
      </c>
      <c r="P26" s="106" t="s">
        <v>62</v>
      </c>
      <c r="Q26" s="106" t="s">
        <v>65</v>
      </c>
      <c r="R26" s="106" t="s">
        <v>460</v>
      </c>
      <c r="S26" s="106" t="s">
        <v>977</v>
      </c>
      <c r="T26" s="109">
        <v>41544</v>
      </c>
      <c r="U26" s="110">
        <v>26260</v>
      </c>
      <c r="V26" s="111">
        <f t="shared" si="0"/>
        <v>437.66666666666669</v>
      </c>
      <c r="W26" s="106">
        <v>12.4</v>
      </c>
      <c r="X26" s="112">
        <f t="shared" si="1"/>
        <v>1.0068965517241379</v>
      </c>
      <c r="Y26" s="110">
        <v>501</v>
      </c>
      <c r="Z26" s="113">
        <v>546</v>
      </c>
      <c r="AA26" s="112">
        <f t="shared" si="2"/>
        <v>6.2797520661157025</v>
      </c>
      <c r="AB26" s="112">
        <f t="shared" si="3"/>
        <v>70.175550377078352</v>
      </c>
      <c r="AC26" s="113">
        <v>0.6</v>
      </c>
      <c r="AD26" s="112"/>
      <c r="AE26" s="116">
        <f t="shared" si="4"/>
        <v>70.175550377078352</v>
      </c>
    </row>
    <row r="27" spans="1:31" s="106" customFormat="1" ht="17.399999999999999" x14ac:dyDescent="0.35">
      <c r="A27" s="114"/>
      <c r="B27" s="106">
        <v>12</v>
      </c>
      <c r="C27" s="107" t="s">
        <v>982</v>
      </c>
      <c r="D27" s="106" t="s">
        <v>949</v>
      </c>
      <c r="E27" s="106" t="s">
        <v>983</v>
      </c>
      <c r="F27" s="106" t="s">
        <v>15</v>
      </c>
      <c r="G27" s="108">
        <v>150000</v>
      </c>
      <c r="H27" s="109">
        <v>41381</v>
      </c>
      <c r="J27" s="106" t="s">
        <v>870</v>
      </c>
      <c r="N27" s="106" t="s">
        <v>67</v>
      </c>
      <c r="O27" s="106" t="s">
        <v>960</v>
      </c>
      <c r="P27" s="106" t="s">
        <v>952</v>
      </c>
      <c r="Q27" s="106" t="s">
        <v>963</v>
      </c>
      <c r="R27" s="106" t="s">
        <v>984</v>
      </c>
      <c r="S27" s="106" t="s">
        <v>44</v>
      </c>
      <c r="T27" s="109">
        <v>41534</v>
      </c>
      <c r="U27" s="110">
        <v>23900</v>
      </c>
      <c r="V27" s="111">
        <f t="shared" si="0"/>
        <v>398.33333333333331</v>
      </c>
      <c r="W27" s="106">
        <v>9.6999999999999993</v>
      </c>
      <c r="X27" s="112">
        <f t="shared" si="1"/>
        <v>1.0379310344827586</v>
      </c>
      <c r="Y27" s="110">
        <v>840</v>
      </c>
      <c r="Z27" s="113">
        <v>360</v>
      </c>
      <c r="AA27" s="112">
        <f t="shared" si="2"/>
        <v>6.9421487603305785</v>
      </c>
      <c r="AB27" s="112">
        <f t="shared" si="3"/>
        <v>59.555411877394633</v>
      </c>
      <c r="AC27" s="113">
        <v>0.3</v>
      </c>
      <c r="AD27" s="112"/>
      <c r="AE27" s="116">
        <f t="shared" si="4"/>
        <v>59.555411877394633</v>
      </c>
    </row>
    <row r="28" spans="1:31" s="106" customFormat="1" ht="17.399999999999999" x14ac:dyDescent="0.35">
      <c r="A28" s="114"/>
      <c r="C28" s="107"/>
      <c r="G28" s="108"/>
      <c r="U28" s="110"/>
      <c r="V28" s="111"/>
      <c r="X28" s="112"/>
      <c r="Y28" s="110"/>
      <c r="Z28" s="113"/>
      <c r="AA28" s="112"/>
      <c r="AB28" s="112"/>
      <c r="AC28" s="113"/>
      <c r="AD28" s="112"/>
      <c r="AE28" s="116"/>
    </row>
    <row r="29" spans="1:31" s="106" customFormat="1" ht="17.399999999999999" x14ac:dyDescent="0.35">
      <c r="A29" s="114" t="s">
        <v>985</v>
      </c>
      <c r="B29" s="106">
        <v>1</v>
      </c>
      <c r="C29" s="107" t="s">
        <v>401</v>
      </c>
      <c r="D29" s="106" t="s">
        <v>525</v>
      </c>
      <c r="E29" s="106" t="s">
        <v>7</v>
      </c>
      <c r="F29" s="106" t="s">
        <v>15</v>
      </c>
      <c r="G29" s="108">
        <v>160000</v>
      </c>
      <c r="H29" s="109">
        <v>41389</v>
      </c>
      <c r="I29" s="106" t="s">
        <v>293</v>
      </c>
      <c r="J29" s="106" t="s">
        <v>986</v>
      </c>
      <c r="K29" s="106" t="s">
        <v>987</v>
      </c>
      <c r="M29" s="106" t="s">
        <v>988</v>
      </c>
      <c r="O29" s="106" t="s">
        <v>328</v>
      </c>
      <c r="P29" s="106" t="s">
        <v>989</v>
      </c>
      <c r="Q29" s="106" t="s">
        <v>990</v>
      </c>
      <c r="R29" s="106" t="s">
        <v>11</v>
      </c>
      <c r="S29" s="106" t="s">
        <v>33</v>
      </c>
      <c r="T29" s="109">
        <v>41528</v>
      </c>
      <c r="U29" s="110">
        <v>29680</v>
      </c>
      <c r="V29" s="111">
        <f t="shared" si="0"/>
        <v>494.66666666666669</v>
      </c>
      <c r="W29" s="106">
        <v>11.59</v>
      </c>
      <c r="X29" s="112">
        <f t="shared" si="1"/>
        <v>1.0162068965517241</v>
      </c>
      <c r="Y29" s="110">
        <v>1045.5</v>
      </c>
      <c r="Z29" s="113">
        <v>222</v>
      </c>
      <c r="AA29" s="112">
        <f t="shared" si="2"/>
        <v>5.328305785123967</v>
      </c>
      <c r="AB29" s="112">
        <f t="shared" si="3"/>
        <v>94.342122699556029</v>
      </c>
      <c r="AC29" s="113">
        <v>0.77</v>
      </c>
      <c r="AD29" s="112"/>
      <c r="AE29" s="116">
        <f t="shared" si="4"/>
        <v>94.342122699556029</v>
      </c>
    </row>
    <row r="30" spans="1:31" s="106" customFormat="1" ht="17.399999999999999" x14ac:dyDescent="0.35">
      <c r="A30" s="114"/>
      <c r="B30" s="106">
        <v>2</v>
      </c>
      <c r="C30" s="107" t="s">
        <v>991</v>
      </c>
      <c r="D30" s="106" t="s">
        <v>784</v>
      </c>
      <c r="E30" s="106" t="s">
        <v>992</v>
      </c>
      <c r="F30" s="106" t="s">
        <v>15</v>
      </c>
      <c r="G30" s="108">
        <v>128000</v>
      </c>
      <c r="H30" s="109">
        <v>41409</v>
      </c>
      <c r="J30" s="106" t="s">
        <v>993</v>
      </c>
      <c r="K30" s="106" t="s">
        <v>994</v>
      </c>
      <c r="N30" s="106" t="s">
        <v>431</v>
      </c>
      <c r="O30" s="106" t="s">
        <v>995</v>
      </c>
      <c r="P30" s="106" t="s">
        <v>996</v>
      </c>
      <c r="Q30" s="106" t="s">
        <v>210</v>
      </c>
      <c r="R30" s="106" t="s">
        <v>101</v>
      </c>
      <c r="S30" s="106" t="s">
        <v>779</v>
      </c>
      <c r="T30" s="109">
        <v>41558</v>
      </c>
      <c r="U30" s="110">
        <v>31900</v>
      </c>
      <c r="V30" s="111">
        <f t="shared" si="0"/>
        <v>531.66666666666663</v>
      </c>
      <c r="W30" s="106">
        <v>15.7</v>
      </c>
      <c r="X30" s="112">
        <f t="shared" si="1"/>
        <v>0.96896551724137925</v>
      </c>
      <c r="Y30" s="110">
        <v>1068</v>
      </c>
      <c r="Z30" s="113">
        <v>228</v>
      </c>
      <c r="AA30" s="112">
        <f t="shared" si="2"/>
        <v>5.5900826446280991</v>
      </c>
      <c r="AB30" s="112">
        <f t="shared" si="3"/>
        <v>92.157254090281882</v>
      </c>
      <c r="AC30" s="113">
        <v>0.8</v>
      </c>
      <c r="AD30" s="112"/>
      <c r="AE30" s="116">
        <f t="shared" si="4"/>
        <v>92.157254090281882</v>
      </c>
    </row>
    <row r="31" spans="1:31" s="106" customFormat="1" ht="17.399999999999999" x14ac:dyDescent="0.35">
      <c r="A31" s="114"/>
      <c r="B31" s="106">
        <v>3</v>
      </c>
      <c r="C31" s="107" t="s">
        <v>997</v>
      </c>
      <c r="D31" s="106" t="s">
        <v>784</v>
      </c>
      <c r="E31" s="106" t="s">
        <v>909</v>
      </c>
      <c r="F31" s="106" t="s">
        <v>15</v>
      </c>
      <c r="G31" s="108">
        <v>85000</v>
      </c>
      <c r="H31" s="109">
        <v>41393</v>
      </c>
      <c r="I31" s="106" t="s">
        <v>293</v>
      </c>
      <c r="J31" s="106" t="s">
        <v>998</v>
      </c>
      <c r="L31" s="106" t="s">
        <v>999</v>
      </c>
      <c r="M31" s="106" t="s">
        <v>741</v>
      </c>
      <c r="O31" s="106" t="s">
        <v>1000</v>
      </c>
      <c r="P31" s="106" t="s">
        <v>62</v>
      </c>
      <c r="Q31" s="106" t="s">
        <v>908</v>
      </c>
      <c r="R31" s="106" t="s">
        <v>101</v>
      </c>
      <c r="S31" s="106" t="s">
        <v>32</v>
      </c>
      <c r="T31" s="109">
        <v>41527</v>
      </c>
      <c r="U31" s="110">
        <v>36200</v>
      </c>
      <c r="V31" s="111">
        <f t="shared" si="0"/>
        <v>603.33333333333337</v>
      </c>
      <c r="W31" s="106">
        <v>12.1</v>
      </c>
      <c r="X31" s="112">
        <f t="shared" si="1"/>
        <v>1.010344827586207</v>
      </c>
      <c r="Y31" s="110">
        <v>717</v>
      </c>
      <c r="Z31" s="113">
        <v>410</v>
      </c>
      <c r="AA31" s="112">
        <f t="shared" si="2"/>
        <v>6.7486225895316805</v>
      </c>
      <c r="AB31" s="112">
        <f t="shared" si="3"/>
        <v>90.325796791368589</v>
      </c>
      <c r="AC31" s="113">
        <v>1</v>
      </c>
      <c r="AD31" s="112"/>
      <c r="AE31" s="116">
        <f t="shared" si="4"/>
        <v>90.325796791368589</v>
      </c>
    </row>
    <row r="32" spans="1:31" s="106" customFormat="1" ht="17.399999999999999" x14ac:dyDescent="0.35">
      <c r="A32" s="114"/>
      <c r="B32" s="106">
        <v>4</v>
      </c>
      <c r="C32" s="107" t="s">
        <v>1001</v>
      </c>
      <c r="D32" s="106" t="s">
        <v>784</v>
      </c>
      <c r="E32" s="106" t="s">
        <v>166</v>
      </c>
      <c r="F32" s="106" t="s">
        <v>15</v>
      </c>
      <c r="G32" s="108">
        <v>117700</v>
      </c>
      <c r="H32" s="109">
        <v>41409</v>
      </c>
      <c r="I32" s="106" t="s">
        <v>1002</v>
      </c>
      <c r="J32" s="106" t="s">
        <v>870</v>
      </c>
      <c r="K32" s="106" t="s">
        <v>1003</v>
      </c>
      <c r="O32" s="106" t="s">
        <v>1004</v>
      </c>
      <c r="P32" s="106" t="s">
        <v>996</v>
      </c>
      <c r="Q32" s="106" t="s">
        <v>1005</v>
      </c>
      <c r="R32" s="106" t="s">
        <v>1006</v>
      </c>
      <c r="S32" s="106" t="s">
        <v>32</v>
      </c>
      <c r="T32" s="109">
        <v>41541</v>
      </c>
      <c r="U32" s="110">
        <v>27800</v>
      </c>
      <c r="V32" s="111">
        <f t="shared" si="0"/>
        <v>463.33333333333331</v>
      </c>
      <c r="W32" s="106">
        <v>12.1</v>
      </c>
      <c r="X32" s="112">
        <f t="shared" si="1"/>
        <v>1.010344827586207</v>
      </c>
      <c r="Y32" s="110">
        <v>500</v>
      </c>
      <c r="Z32" s="113">
        <v>500</v>
      </c>
      <c r="AA32" s="112">
        <f t="shared" si="2"/>
        <v>5.7392102846648303</v>
      </c>
      <c r="AB32" s="112">
        <f t="shared" si="3"/>
        <v>81.566350344827597</v>
      </c>
      <c r="AC32" s="113">
        <v>0.8</v>
      </c>
      <c r="AD32" s="112"/>
      <c r="AE32" s="116">
        <f t="shared" si="4"/>
        <v>81.566350344827597</v>
      </c>
    </row>
    <row r="33" spans="1:31" s="106" customFormat="1" ht="17.399999999999999" x14ac:dyDescent="0.35">
      <c r="A33" s="114"/>
      <c r="B33" s="106">
        <v>5</v>
      </c>
      <c r="C33" s="107" t="s">
        <v>1021</v>
      </c>
      <c r="D33" s="106" t="s">
        <v>784</v>
      </c>
      <c r="E33" s="106" t="s">
        <v>1022</v>
      </c>
      <c r="F33" s="106" t="s">
        <v>15</v>
      </c>
      <c r="G33" s="108">
        <v>153000</v>
      </c>
      <c r="H33" s="109">
        <v>41400</v>
      </c>
      <c r="J33" s="106" t="s">
        <v>870</v>
      </c>
      <c r="K33" s="106" t="s">
        <v>1023</v>
      </c>
      <c r="M33" s="106" t="s">
        <v>1024</v>
      </c>
      <c r="O33" s="106" t="s">
        <v>1025</v>
      </c>
      <c r="P33" s="106" t="s">
        <v>996</v>
      </c>
      <c r="R33" s="106" t="s">
        <v>1026</v>
      </c>
      <c r="S33" s="106" t="s">
        <v>1037</v>
      </c>
      <c r="T33" s="109">
        <v>41534</v>
      </c>
      <c r="U33" s="110">
        <v>28240</v>
      </c>
      <c r="V33" s="111">
        <f t="shared" si="0"/>
        <v>470.66666666666669</v>
      </c>
      <c r="W33" s="106">
        <v>11.3</v>
      </c>
      <c r="X33" s="112">
        <f t="shared" si="1"/>
        <v>1.0195402298850575</v>
      </c>
      <c r="Y33" s="110">
        <v>930</v>
      </c>
      <c r="Z33" s="113">
        <v>280</v>
      </c>
      <c r="AA33" s="112">
        <f t="shared" si="2"/>
        <v>5.9779614325068868</v>
      </c>
      <c r="AB33" s="112">
        <f t="shared" si="3"/>
        <v>80.27211398908841</v>
      </c>
      <c r="AC33" s="113">
        <v>1</v>
      </c>
      <c r="AD33" s="112"/>
      <c r="AE33" s="116">
        <f t="shared" si="4"/>
        <v>80.27211398908841</v>
      </c>
    </row>
    <row r="34" spans="1:31" s="106" customFormat="1" ht="17.399999999999999" x14ac:dyDescent="0.35">
      <c r="A34" s="114"/>
      <c r="B34" s="106">
        <v>6</v>
      </c>
      <c r="C34" s="107" t="s">
        <v>283</v>
      </c>
      <c r="D34" s="106" t="s">
        <v>291</v>
      </c>
      <c r="E34" s="106" t="s">
        <v>1027</v>
      </c>
      <c r="F34" s="106" t="s">
        <v>15</v>
      </c>
      <c r="G34" s="108">
        <v>140000</v>
      </c>
      <c r="H34" s="109">
        <v>41409</v>
      </c>
      <c r="I34" s="106" t="s">
        <v>293</v>
      </c>
      <c r="J34" s="106" t="s">
        <v>1028</v>
      </c>
      <c r="K34" s="106" t="s">
        <v>1029</v>
      </c>
      <c r="L34" s="106" t="s">
        <v>1030</v>
      </c>
      <c r="O34" s="106" t="s">
        <v>1031</v>
      </c>
      <c r="Q34" s="106" t="s">
        <v>210</v>
      </c>
      <c r="R34" s="106" t="s">
        <v>378</v>
      </c>
      <c r="S34" s="106" t="s">
        <v>32</v>
      </c>
      <c r="T34" s="109">
        <v>41558</v>
      </c>
      <c r="U34" s="110">
        <v>24060</v>
      </c>
      <c r="V34" s="111">
        <f t="shared" si="0"/>
        <v>401</v>
      </c>
      <c r="W34" s="106">
        <v>13.4</v>
      </c>
      <c r="X34" s="112">
        <f t="shared" si="1"/>
        <v>0.99540229885057463</v>
      </c>
      <c r="Y34" s="110">
        <v>1132</v>
      </c>
      <c r="Z34" s="113">
        <v>200</v>
      </c>
      <c r="AA34" s="112">
        <f t="shared" si="2"/>
        <v>5.1974288337924701</v>
      </c>
      <c r="AB34" s="112">
        <f t="shared" si="3"/>
        <v>76.798804678932612</v>
      </c>
      <c r="AC34" s="113">
        <v>1.6</v>
      </c>
      <c r="AD34" s="112">
        <f>AB34*(AC34-1)/100</f>
        <v>0.46079282807359578</v>
      </c>
      <c r="AE34" s="116">
        <f t="shared" si="4"/>
        <v>76.338011850859019</v>
      </c>
    </row>
    <row r="35" spans="1:31" s="106" customFormat="1" ht="17.399999999999999" x14ac:dyDescent="0.35">
      <c r="A35" s="114"/>
      <c r="B35" s="106">
        <v>7</v>
      </c>
      <c r="C35" s="107" t="s">
        <v>1032</v>
      </c>
      <c r="D35" s="106" t="s">
        <v>784</v>
      </c>
      <c r="E35" s="106" t="s">
        <v>1033</v>
      </c>
      <c r="F35" s="106" t="s">
        <v>15</v>
      </c>
      <c r="G35" s="108">
        <v>150000</v>
      </c>
      <c r="H35" s="109">
        <v>41401</v>
      </c>
      <c r="K35" s="106" t="s">
        <v>731</v>
      </c>
      <c r="L35" s="106" t="s">
        <v>1034</v>
      </c>
      <c r="N35" s="106" t="s">
        <v>971</v>
      </c>
      <c r="O35" s="106" t="s">
        <v>337</v>
      </c>
      <c r="Q35" s="106" t="s">
        <v>65</v>
      </c>
      <c r="R35" s="106" t="s">
        <v>460</v>
      </c>
      <c r="S35" s="106" t="s">
        <v>1036</v>
      </c>
      <c r="T35" s="109">
        <v>41570</v>
      </c>
      <c r="U35" s="110">
        <v>22900</v>
      </c>
      <c r="V35" s="111">
        <f t="shared" si="0"/>
        <v>381.66666666666669</v>
      </c>
      <c r="W35" s="106">
        <v>14.1</v>
      </c>
      <c r="X35" s="112">
        <f t="shared" si="1"/>
        <v>0.98735632183908051</v>
      </c>
      <c r="Y35" s="110">
        <v>1152</v>
      </c>
      <c r="Z35" s="113">
        <v>192</v>
      </c>
      <c r="AA35" s="112">
        <f t="shared" si="2"/>
        <v>5.0776859504132235</v>
      </c>
      <c r="AB35" s="112">
        <f t="shared" si="3"/>
        <v>74.215105039711048</v>
      </c>
      <c r="AC35" s="113">
        <v>1.2</v>
      </c>
      <c r="AD35" s="112">
        <f>AB35*(AC35-1)/100</f>
        <v>0.14843021007942206</v>
      </c>
      <c r="AE35" s="116">
        <f t="shared" si="4"/>
        <v>74.066674829631623</v>
      </c>
    </row>
    <row r="36" spans="1:31" s="106" customFormat="1" ht="17.399999999999999" x14ac:dyDescent="0.35">
      <c r="A36" s="114"/>
      <c r="B36" s="106">
        <v>8</v>
      </c>
      <c r="C36" s="107" t="s">
        <v>1038</v>
      </c>
      <c r="D36" s="106" t="s">
        <v>784</v>
      </c>
      <c r="E36" s="106" t="s">
        <v>1039</v>
      </c>
      <c r="F36" s="106" t="s">
        <v>15</v>
      </c>
      <c r="G36" s="108">
        <v>200000</v>
      </c>
      <c r="H36" s="109">
        <v>41430</v>
      </c>
      <c r="I36" s="106" t="s">
        <v>293</v>
      </c>
      <c r="J36" s="106" t="s">
        <v>870</v>
      </c>
      <c r="K36" s="106" t="s">
        <v>1029</v>
      </c>
      <c r="L36" s="106" t="s">
        <v>1040</v>
      </c>
      <c r="N36" s="106" t="s">
        <v>1004</v>
      </c>
      <c r="O36" s="106" t="s">
        <v>1004</v>
      </c>
      <c r="Q36" s="106" t="s">
        <v>908</v>
      </c>
      <c r="R36" s="106" t="s">
        <v>1041</v>
      </c>
      <c r="S36" s="106" t="s">
        <v>779</v>
      </c>
      <c r="T36" s="109">
        <v>41572</v>
      </c>
      <c r="U36" s="110">
        <v>22580</v>
      </c>
      <c r="V36" s="111">
        <f t="shared" si="0"/>
        <v>376.33333333333331</v>
      </c>
      <c r="W36" s="106">
        <v>13.1</v>
      </c>
      <c r="X36" s="112">
        <f t="shared" si="1"/>
        <v>0.99885057471264371</v>
      </c>
      <c r="Y36" s="110">
        <v>509</v>
      </c>
      <c r="Z36" s="113">
        <v>453</v>
      </c>
      <c r="AA36" s="112">
        <f t="shared" si="2"/>
        <v>5.2933195592286504</v>
      </c>
      <c r="AB36" s="112">
        <f t="shared" si="3"/>
        <v>71.01418345849909</v>
      </c>
      <c r="AC36" s="113">
        <v>0.9</v>
      </c>
      <c r="AD36" s="112"/>
      <c r="AE36" s="116">
        <f t="shared" si="4"/>
        <v>71.01418345849909</v>
      </c>
    </row>
    <row r="37" spans="1:31" s="106" customFormat="1" ht="17.399999999999999" x14ac:dyDescent="0.35">
      <c r="A37" s="114"/>
      <c r="C37" s="107"/>
      <c r="G37" s="108"/>
      <c r="U37" s="110"/>
      <c r="V37" s="111">
        <f t="shared" si="0"/>
        <v>0</v>
      </c>
      <c r="X37" s="112">
        <f t="shared" si="1"/>
        <v>1.1494252873563218</v>
      </c>
      <c r="Y37" s="110"/>
      <c r="Z37" s="113"/>
      <c r="AA37" s="112"/>
      <c r="AB37" s="112"/>
      <c r="AC37" s="113"/>
      <c r="AD37" s="112"/>
      <c r="AE37" s="116"/>
    </row>
    <row r="38" spans="1:31" s="106" customFormat="1" ht="17.399999999999999" x14ac:dyDescent="0.35">
      <c r="A38" s="114" t="s">
        <v>1042</v>
      </c>
      <c r="B38" s="106">
        <v>1</v>
      </c>
      <c r="C38" s="107" t="s">
        <v>1043</v>
      </c>
      <c r="D38" s="106" t="s">
        <v>949</v>
      </c>
      <c r="E38" s="106" t="s">
        <v>1044</v>
      </c>
      <c r="F38" s="106" t="s">
        <v>15</v>
      </c>
      <c r="G38" s="108" t="s">
        <v>707</v>
      </c>
      <c r="H38" s="109">
        <v>41387</v>
      </c>
      <c r="I38" s="106" t="s">
        <v>1045</v>
      </c>
      <c r="J38" s="106" t="s">
        <v>870</v>
      </c>
      <c r="K38" s="106" t="s">
        <v>1046</v>
      </c>
      <c r="N38" s="106" t="s">
        <v>68</v>
      </c>
      <c r="O38" s="106" t="s">
        <v>1047</v>
      </c>
      <c r="P38" s="106" t="s">
        <v>952</v>
      </c>
      <c r="Q38" s="106" t="s">
        <v>1048</v>
      </c>
      <c r="R38" s="106" t="s">
        <v>329</v>
      </c>
      <c r="T38" s="109">
        <v>41534</v>
      </c>
      <c r="U38" s="110">
        <v>28740</v>
      </c>
      <c r="V38" s="111">
        <f t="shared" si="0"/>
        <v>479</v>
      </c>
      <c r="W38" s="106">
        <v>11.4</v>
      </c>
      <c r="X38" s="112">
        <f t="shared" si="1"/>
        <v>1.018390804597701</v>
      </c>
      <c r="Y38" s="110">
        <v>1200</v>
      </c>
      <c r="Z38" s="113">
        <v>190</v>
      </c>
      <c r="AA38" s="112">
        <f t="shared" si="2"/>
        <v>5.2341597796143251</v>
      </c>
      <c r="AB38" s="112">
        <f t="shared" si="3"/>
        <v>93.197230490018129</v>
      </c>
      <c r="AC38" s="113">
        <v>0.6</v>
      </c>
      <c r="AD38" s="112"/>
      <c r="AE38" s="116">
        <f t="shared" si="4"/>
        <v>93.197230490018129</v>
      </c>
    </row>
    <row r="39" spans="1:31" s="106" customFormat="1" ht="17.399999999999999" x14ac:dyDescent="0.35">
      <c r="A39" s="114"/>
      <c r="B39" s="106">
        <v>2</v>
      </c>
      <c r="C39" s="107" t="s">
        <v>1049</v>
      </c>
      <c r="D39" s="106" t="s">
        <v>949</v>
      </c>
      <c r="E39" s="106" t="s">
        <v>134</v>
      </c>
      <c r="F39" s="106" t="s">
        <v>15</v>
      </c>
      <c r="G39" s="108">
        <v>145000</v>
      </c>
      <c r="H39" s="109">
        <v>41381</v>
      </c>
      <c r="I39" s="106" t="s">
        <v>500</v>
      </c>
      <c r="J39" s="106" t="s">
        <v>870</v>
      </c>
      <c r="N39" s="106" t="s">
        <v>950</v>
      </c>
      <c r="O39" s="106" t="s">
        <v>1050</v>
      </c>
      <c r="P39" s="106" t="s">
        <v>170</v>
      </c>
      <c r="Q39" s="106" t="s">
        <v>908</v>
      </c>
      <c r="R39" s="106" t="s">
        <v>11</v>
      </c>
      <c r="S39" s="106" t="s">
        <v>885</v>
      </c>
      <c r="T39" s="109">
        <v>41523</v>
      </c>
      <c r="U39" s="110">
        <v>28000</v>
      </c>
      <c r="V39" s="111">
        <f t="shared" si="0"/>
        <v>466.66666666666669</v>
      </c>
      <c r="W39" s="106">
        <v>11.4</v>
      </c>
      <c r="X39" s="112">
        <f t="shared" si="1"/>
        <v>1.018390804597701</v>
      </c>
      <c r="Y39" s="110">
        <v>471</v>
      </c>
      <c r="Z39" s="113">
        <v>480</v>
      </c>
      <c r="AA39" s="112">
        <f t="shared" si="2"/>
        <v>5.1900826446280988</v>
      </c>
      <c r="AB39" s="112">
        <f t="shared" si="3"/>
        <v>91.56868487200137</v>
      </c>
      <c r="AC39" s="113">
        <v>0.6</v>
      </c>
      <c r="AD39" s="112"/>
      <c r="AE39" s="116">
        <f t="shared" si="4"/>
        <v>91.56868487200137</v>
      </c>
    </row>
    <row r="40" spans="1:31" s="106" customFormat="1" ht="17.399999999999999" x14ac:dyDescent="0.35">
      <c r="A40" s="114"/>
      <c r="B40" s="106">
        <v>3</v>
      </c>
      <c r="C40" s="107" t="s">
        <v>1051</v>
      </c>
      <c r="D40" s="106" t="s">
        <v>949</v>
      </c>
      <c r="E40" s="106" t="s">
        <v>134</v>
      </c>
      <c r="F40" s="106" t="s">
        <v>15</v>
      </c>
      <c r="G40" s="108">
        <v>145000</v>
      </c>
      <c r="I40" s="106" t="s">
        <v>1052</v>
      </c>
      <c r="K40" s="106" t="s">
        <v>1053</v>
      </c>
      <c r="N40" s="106" t="s">
        <v>971</v>
      </c>
      <c r="O40" s="106" t="s">
        <v>1054</v>
      </c>
      <c r="P40" s="106" t="s">
        <v>62</v>
      </c>
      <c r="Q40" s="106" t="s">
        <v>908</v>
      </c>
      <c r="T40" s="109">
        <v>41526</v>
      </c>
      <c r="U40" s="110">
        <v>34400</v>
      </c>
      <c r="V40" s="111">
        <f t="shared" si="0"/>
        <v>573.33333333333337</v>
      </c>
      <c r="W40" s="106">
        <v>11.3</v>
      </c>
      <c r="X40" s="112">
        <f t="shared" si="1"/>
        <v>1.0195402298850575</v>
      </c>
      <c r="Y40" s="110">
        <v>489</v>
      </c>
      <c r="Z40" s="113">
        <v>582</v>
      </c>
      <c r="AA40" s="112">
        <f t="shared" si="2"/>
        <v>6.5334710743801656</v>
      </c>
      <c r="AB40" s="112">
        <f t="shared" si="3"/>
        <v>89.467970671759403</v>
      </c>
      <c r="AC40" s="113">
        <v>0.2</v>
      </c>
      <c r="AD40" s="112"/>
      <c r="AE40" s="116">
        <f t="shared" si="4"/>
        <v>89.467970671759403</v>
      </c>
    </row>
    <row r="41" spans="1:31" s="106" customFormat="1" ht="17.399999999999999" x14ac:dyDescent="0.35">
      <c r="A41" s="114"/>
      <c r="B41" s="106">
        <v>4</v>
      </c>
      <c r="C41" s="107" t="s">
        <v>1055</v>
      </c>
      <c r="D41" s="106" t="s">
        <v>949</v>
      </c>
      <c r="E41" s="106" t="s">
        <v>166</v>
      </c>
      <c r="F41" s="106" t="s">
        <v>15</v>
      </c>
      <c r="G41" s="108">
        <v>160000</v>
      </c>
      <c r="H41" s="109">
        <v>41381</v>
      </c>
      <c r="I41" s="106" t="s">
        <v>504</v>
      </c>
      <c r="N41" s="106" t="s">
        <v>67</v>
      </c>
      <c r="O41" s="106" t="s">
        <v>328</v>
      </c>
      <c r="P41" s="106" t="s">
        <v>438</v>
      </c>
      <c r="Q41" s="106" t="s">
        <v>908</v>
      </c>
      <c r="R41" s="106" t="s">
        <v>759</v>
      </c>
      <c r="T41" s="109">
        <v>41527</v>
      </c>
      <c r="U41" s="110">
        <v>28940</v>
      </c>
      <c r="V41" s="111">
        <f t="shared" si="0"/>
        <v>482.33333333333331</v>
      </c>
      <c r="W41" s="106">
        <v>11.1</v>
      </c>
      <c r="X41" s="112">
        <f t="shared" si="1"/>
        <v>1.0218390804597701</v>
      </c>
      <c r="Y41" s="110">
        <v>1059</v>
      </c>
      <c r="Z41" s="113">
        <v>243</v>
      </c>
      <c r="AA41" s="112">
        <f t="shared" si="2"/>
        <v>5.9076446280991739</v>
      </c>
      <c r="AB41" s="112">
        <f t="shared" si="3"/>
        <v>83.428689576917307</v>
      </c>
      <c r="AC41" s="113">
        <v>1.2</v>
      </c>
      <c r="AD41" s="112">
        <f>AB41*(AC41-1)/100</f>
        <v>0.16685737915383458</v>
      </c>
      <c r="AE41" s="116">
        <f t="shared" si="4"/>
        <v>83.261832197763468</v>
      </c>
    </row>
    <row r="42" spans="1:31" s="106" customFormat="1" ht="17.399999999999999" x14ac:dyDescent="0.35">
      <c r="A42" s="114"/>
      <c r="B42" s="106">
        <v>5</v>
      </c>
      <c r="C42" s="107" t="s">
        <v>400</v>
      </c>
      <c r="D42" s="106" t="s">
        <v>949</v>
      </c>
      <c r="E42" s="106" t="s">
        <v>909</v>
      </c>
      <c r="F42" s="106" t="s">
        <v>15</v>
      </c>
      <c r="G42" s="108">
        <v>150000</v>
      </c>
      <c r="H42" s="109">
        <v>41410</v>
      </c>
      <c r="I42" s="106" t="s">
        <v>495</v>
      </c>
      <c r="J42" s="106" t="s">
        <v>870</v>
      </c>
      <c r="K42" s="106" t="s">
        <v>1056</v>
      </c>
      <c r="N42" s="106" t="s">
        <v>67</v>
      </c>
      <c r="O42" s="106" t="s">
        <v>337</v>
      </c>
      <c r="P42" s="106" t="s">
        <v>1057</v>
      </c>
      <c r="Q42" s="106" t="s">
        <v>1048</v>
      </c>
      <c r="R42" s="106" t="s">
        <v>378</v>
      </c>
      <c r="S42" s="106" t="s">
        <v>32</v>
      </c>
      <c r="T42" s="109">
        <v>41533</v>
      </c>
      <c r="U42" s="110">
        <v>29120</v>
      </c>
      <c r="V42" s="111">
        <f t="shared" si="0"/>
        <v>485.33333333333331</v>
      </c>
      <c r="W42" s="106">
        <v>11.1</v>
      </c>
      <c r="X42" s="112">
        <f t="shared" si="1"/>
        <v>1.0218390804597701</v>
      </c>
      <c r="Y42" s="110">
        <v>1200</v>
      </c>
      <c r="Z42" s="113">
        <v>219</v>
      </c>
      <c r="AA42" s="112">
        <f t="shared" si="2"/>
        <v>6.0330578512396693</v>
      </c>
      <c r="AB42" s="112">
        <f t="shared" si="3"/>
        <v>82.202521387707975</v>
      </c>
      <c r="AC42" s="113"/>
      <c r="AD42" s="112"/>
      <c r="AE42" s="116">
        <f t="shared" si="4"/>
        <v>82.202521387707975</v>
      </c>
    </row>
    <row r="43" spans="1:31" s="106" customFormat="1" ht="17.399999999999999" x14ac:dyDescent="0.35">
      <c r="A43" s="114"/>
      <c r="B43" s="106">
        <v>6</v>
      </c>
      <c r="C43" s="107" t="s">
        <v>1058</v>
      </c>
      <c r="D43" s="106" t="s">
        <v>949</v>
      </c>
      <c r="E43" s="106" t="s">
        <v>134</v>
      </c>
      <c r="F43" s="106" t="s">
        <v>15</v>
      </c>
      <c r="G43" s="108">
        <v>150000</v>
      </c>
      <c r="H43" s="109">
        <v>41374</v>
      </c>
      <c r="I43" s="106" t="s">
        <v>1059</v>
      </c>
      <c r="J43" s="106" t="s">
        <v>870</v>
      </c>
      <c r="K43" s="106" t="s">
        <v>1060</v>
      </c>
      <c r="L43" s="106" t="s">
        <v>1061</v>
      </c>
      <c r="N43" s="106" t="s">
        <v>431</v>
      </c>
      <c r="O43" s="106" t="s">
        <v>1054</v>
      </c>
      <c r="P43" s="106" t="s">
        <v>642</v>
      </c>
      <c r="Q43" s="106" t="s">
        <v>908</v>
      </c>
      <c r="R43" s="106" t="s">
        <v>446</v>
      </c>
      <c r="S43" s="106" t="s">
        <v>779</v>
      </c>
      <c r="T43" s="109">
        <v>41529</v>
      </c>
      <c r="U43" s="110">
        <v>23000</v>
      </c>
      <c r="V43" s="111">
        <f t="shared" si="0"/>
        <v>383.33333333333331</v>
      </c>
      <c r="W43" s="106">
        <v>11.2</v>
      </c>
      <c r="X43" s="112">
        <f t="shared" si="1"/>
        <v>1.0206896551724138</v>
      </c>
      <c r="Y43" s="110">
        <v>699</v>
      </c>
      <c r="Z43" s="113">
        <v>322</v>
      </c>
      <c r="AA43" s="112">
        <f t="shared" si="2"/>
        <v>5.1670798898071624</v>
      </c>
      <c r="AB43" s="112">
        <f t="shared" si="3"/>
        <v>75.722531131736403</v>
      </c>
      <c r="AC43" s="113">
        <v>0.9</v>
      </c>
      <c r="AD43" s="112"/>
      <c r="AE43" s="116">
        <f t="shared" si="4"/>
        <v>75.722531131736403</v>
      </c>
    </row>
    <row r="44" spans="1:31" s="106" customFormat="1" ht="17.399999999999999" x14ac:dyDescent="0.35">
      <c r="A44" s="114"/>
      <c r="B44" s="106">
        <v>7</v>
      </c>
      <c r="C44" s="107" t="s">
        <v>1062</v>
      </c>
      <c r="D44" s="106" t="s">
        <v>949</v>
      </c>
      <c r="E44" s="106" t="s">
        <v>1063</v>
      </c>
      <c r="F44" s="106" t="s">
        <v>398</v>
      </c>
      <c r="G44" s="108" t="s">
        <v>1064</v>
      </c>
      <c r="H44" s="109">
        <v>41360</v>
      </c>
      <c r="I44" s="106" t="s">
        <v>1065</v>
      </c>
      <c r="J44" s="106" t="s">
        <v>1066</v>
      </c>
      <c r="O44" s="106" t="s">
        <v>1067</v>
      </c>
      <c r="P44" s="106" t="s">
        <v>1057</v>
      </c>
      <c r="Q44" s="106" t="s">
        <v>908</v>
      </c>
      <c r="R44" s="106" t="s">
        <v>382</v>
      </c>
      <c r="T44" s="109">
        <v>41529</v>
      </c>
      <c r="U44" s="110">
        <v>26940</v>
      </c>
      <c r="V44" s="111">
        <f t="shared" si="0"/>
        <v>449</v>
      </c>
      <c r="W44" s="106">
        <v>13.7</v>
      </c>
      <c r="X44" s="112">
        <f t="shared" si="1"/>
        <v>0.99195402298850577</v>
      </c>
      <c r="Y44" s="110">
        <v>489</v>
      </c>
      <c r="Z44" s="113">
        <v>525</v>
      </c>
      <c r="AA44" s="112">
        <f t="shared" si="2"/>
        <v>5.8935950413223139</v>
      </c>
      <c r="AB44" s="112">
        <f t="shared" si="3"/>
        <v>75.571421721216524</v>
      </c>
      <c r="AC44" s="113">
        <v>0.5</v>
      </c>
      <c r="AD44" s="112"/>
      <c r="AE44" s="116">
        <f t="shared" si="4"/>
        <v>75.571421721216524</v>
      </c>
    </row>
    <row r="45" spans="1:31" s="106" customFormat="1" ht="17.399999999999999" x14ac:dyDescent="0.35">
      <c r="A45" s="114"/>
      <c r="C45" s="107"/>
      <c r="G45" s="108"/>
      <c r="U45" s="110"/>
      <c r="V45" s="111">
        <f t="shared" si="0"/>
        <v>0</v>
      </c>
      <c r="X45" s="112"/>
      <c r="Y45" s="110"/>
      <c r="Z45" s="113"/>
      <c r="AA45" s="112"/>
      <c r="AB45" s="112"/>
      <c r="AC45" s="113"/>
      <c r="AD45" s="112"/>
      <c r="AE45" s="116"/>
    </row>
    <row r="46" spans="1:31" s="106" customFormat="1" ht="17.399999999999999" x14ac:dyDescent="0.35">
      <c r="A46" s="114" t="s">
        <v>1068</v>
      </c>
      <c r="B46" s="106">
        <v>1</v>
      </c>
      <c r="C46" s="107" t="s">
        <v>1069</v>
      </c>
      <c r="D46" s="106" t="s">
        <v>1070</v>
      </c>
      <c r="E46" s="106" t="s">
        <v>166</v>
      </c>
      <c r="F46" s="106" t="s">
        <v>15</v>
      </c>
      <c r="G46" s="108">
        <v>160000</v>
      </c>
      <c r="H46" s="109">
        <v>41405</v>
      </c>
      <c r="I46" s="106" t="s">
        <v>1071</v>
      </c>
      <c r="J46" s="106" t="s">
        <v>389</v>
      </c>
      <c r="K46" s="106" t="s">
        <v>107</v>
      </c>
      <c r="N46" s="106" t="s">
        <v>68</v>
      </c>
      <c r="O46" s="106" t="s">
        <v>360</v>
      </c>
      <c r="P46" s="106" t="s">
        <v>52</v>
      </c>
      <c r="Q46" s="106" t="s">
        <v>51</v>
      </c>
      <c r="R46" s="106" t="s">
        <v>101</v>
      </c>
      <c r="S46" s="106" t="s">
        <v>33</v>
      </c>
      <c r="T46" s="109">
        <v>41533</v>
      </c>
      <c r="U46" s="110">
        <v>30160</v>
      </c>
      <c r="V46" s="111">
        <f t="shared" si="0"/>
        <v>502.66666666666669</v>
      </c>
      <c r="W46" s="106">
        <v>10.8</v>
      </c>
      <c r="X46" s="112">
        <f t="shared" si="1"/>
        <v>1.0252873563218392</v>
      </c>
      <c r="Y46" s="110">
        <v>407</v>
      </c>
      <c r="Z46" s="113">
        <v>551</v>
      </c>
      <c r="AA46" s="112">
        <f t="shared" si="2"/>
        <v>5.1482323232323228</v>
      </c>
      <c r="AB46" s="112">
        <f t="shared" si="3"/>
        <v>100.10771570118214</v>
      </c>
      <c r="AC46" s="113">
        <v>1.3</v>
      </c>
      <c r="AD46" s="112">
        <f>AB46*(AC46-1)/100</f>
        <v>0.30032314710354646</v>
      </c>
      <c r="AE46" s="116">
        <f t="shared" si="4"/>
        <v>99.807392554078604</v>
      </c>
    </row>
    <row r="47" spans="1:31" s="106" customFormat="1" ht="17.399999999999999" x14ac:dyDescent="0.35">
      <c r="A47" s="114"/>
      <c r="B47" s="106">
        <v>2</v>
      </c>
      <c r="C47" s="107" t="s">
        <v>1072</v>
      </c>
      <c r="D47" s="106" t="s">
        <v>1070</v>
      </c>
      <c r="E47" s="106" t="s">
        <v>160</v>
      </c>
      <c r="F47" s="106" t="s">
        <v>15</v>
      </c>
      <c r="G47" s="108">
        <v>157000</v>
      </c>
      <c r="H47" s="109">
        <v>41381</v>
      </c>
      <c r="I47" s="106" t="s">
        <v>1073</v>
      </c>
      <c r="J47" s="106" t="s">
        <v>1074</v>
      </c>
      <c r="K47" s="106" t="s">
        <v>1075</v>
      </c>
      <c r="L47" s="106" t="s">
        <v>1086</v>
      </c>
      <c r="M47" s="106" t="s">
        <v>1076</v>
      </c>
      <c r="O47" s="106" t="s">
        <v>428</v>
      </c>
      <c r="P47" s="106" t="s">
        <v>1077</v>
      </c>
      <c r="Q47" s="106" t="s">
        <v>990</v>
      </c>
      <c r="S47" s="106" t="s">
        <v>1078</v>
      </c>
      <c r="T47" s="109">
        <v>41520</v>
      </c>
      <c r="U47" s="110">
        <v>36280</v>
      </c>
      <c r="V47" s="111">
        <f t="shared" si="0"/>
        <v>604.66666666666663</v>
      </c>
      <c r="W47" s="106">
        <v>11.5</v>
      </c>
      <c r="X47" s="112">
        <f t="shared" si="1"/>
        <v>1.0172413793103448</v>
      </c>
      <c r="Y47" s="110">
        <v>968</v>
      </c>
      <c r="Z47" s="113">
        <v>279</v>
      </c>
      <c r="AA47" s="112">
        <f t="shared" si="2"/>
        <v>6.2</v>
      </c>
      <c r="AB47" s="112">
        <f t="shared" si="3"/>
        <v>99.208379681127155</v>
      </c>
      <c r="AC47" s="113">
        <v>0.2</v>
      </c>
      <c r="AD47" s="112"/>
      <c r="AE47" s="116">
        <f t="shared" si="4"/>
        <v>99.208379681127155</v>
      </c>
    </row>
    <row r="48" spans="1:31" s="106" customFormat="1" ht="17.399999999999999" x14ac:dyDescent="0.35">
      <c r="A48" s="114"/>
      <c r="B48" s="106">
        <v>3</v>
      </c>
      <c r="C48" s="107" t="s">
        <v>1079</v>
      </c>
      <c r="D48" s="106" t="s">
        <v>1070</v>
      </c>
      <c r="E48" s="106" t="s">
        <v>166</v>
      </c>
      <c r="F48" s="106" t="s">
        <v>15</v>
      </c>
      <c r="G48" s="108">
        <v>150000</v>
      </c>
      <c r="H48" s="109">
        <v>41394</v>
      </c>
      <c r="I48" s="106" t="s">
        <v>472</v>
      </c>
      <c r="J48" s="106" t="s">
        <v>389</v>
      </c>
      <c r="K48" s="106" t="s">
        <v>1080</v>
      </c>
      <c r="N48" s="106" t="s">
        <v>68</v>
      </c>
      <c r="O48" s="106" t="s">
        <v>360</v>
      </c>
      <c r="P48" s="106" t="s">
        <v>1081</v>
      </c>
      <c r="R48" s="106" t="s">
        <v>101</v>
      </c>
      <c r="S48" s="106" t="s">
        <v>33</v>
      </c>
      <c r="T48" s="109">
        <v>41528</v>
      </c>
      <c r="U48" s="110">
        <v>31360</v>
      </c>
      <c r="V48" s="111">
        <f t="shared" si="0"/>
        <v>522.66666666666663</v>
      </c>
      <c r="W48" s="106">
        <v>11.8</v>
      </c>
      <c r="X48" s="112">
        <f t="shared" si="1"/>
        <v>1.0137931034482759</v>
      </c>
      <c r="Y48" s="110">
        <v>674</v>
      </c>
      <c r="Z48" s="113">
        <v>345</v>
      </c>
      <c r="AA48" s="112">
        <f t="shared" si="2"/>
        <v>5.3381542699724518</v>
      </c>
      <c r="AB48" s="112">
        <f t="shared" si="3"/>
        <v>99.261998674253377</v>
      </c>
      <c r="AC48" s="113">
        <v>1.7</v>
      </c>
      <c r="AD48" s="112">
        <f>AB48*(AC48-1)/100</f>
        <v>0.69483399071977359</v>
      </c>
      <c r="AE48" s="116">
        <f t="shared" si="4"/>
        <v>98.567164683533605</v>
      </c>
    </row>
    <row r="49" spans="1:31" s="106" customFormat="1" ht="17.399999999999999" x14ac:dyDescent="0.35">
      <c r="A49" s="114"/>
      <c r="B49" s="106">
        <v>4</v>
      </c>
      <c r="C49" s="107" t="s">
        <v>78</v>
      </c>
      <c r="D49" s="106" t="s">
        <v>79</v>
      </c>
      <c r="E49" s="106" t="s">
        <v>1082</v>
      </c>
      <c r="F49" s="106" t="s">
        <v>15</v>
      </c>
      <c r="G49" s="108">
        <v>150000</v>
      </c>
      <c r="H49" s="109">
        <v>41388</v>
      </c>
      <c r="I49" s="106" t="s">
        <v>1083</v>
      </c>
      <c r="J49" s="106" t="s">
        <v>870</v>
      </c>
      <c r="K49" s="106" t="s">
        <v>1084</v>
      </c>
      <c r="L49" s="106" t="s">
        <v>1085</v>
      </c>
      <c r="M49" s="106" t="s">
        <v>1087</v>
      </c>
      <c r="O49" s="106" t="s">
        <v>878</v>
      </c>
      <c r="P49" s="106" t="s">
        <v>1165</v>
      </c>
      <c r="Q49" s="106" t="s">
        <v>210</v>
      </c>
      <c r="R49" s="106" t="s">
        <v>620</v>
      </c>
      <c r="S49" s="106" t="s">
        <v>32</v>
      </c>
      <c r="T49" s="109">
        <v>41531</v>
      </c>
      <c r="U49" s="110">
        <v>30840</v>
      </c>
      <c r="V49" s="111">
        <f t="shared" si="0"/>
        <v>514</v>
      </c>
      <c r="W49" s="106">
        <v>12.7</v>
      </c>
      <c r="X49" s="112">
        <f t="shared" si="1"/>
        <v>1.0034482758620689</v>
      </c>
      <c r="Y49" s="110">
        <v>790</v>
      </c>
      <c r="Z49" s="113">
        <v>290</v>
      </c>
      <c r="AA49" s="112">
        <f t="shared" si="2"/>
        <v>5.2594123048668502</v>
      </c>
      <c r="AB49" s="112">
        <f t="shared" si="3"/>
        <v>98.066548864371825</v>
      </c>
      <c r="AC49" s="113">
        <v>1.1000000000000001</v>
      </c>
      <c r="AD49" s="112">
        <f>AB49*(AC49-1)/100</f>
        <v>9.8066548864371925E-2</v>
      </c>
      <c r="AE49" s="116">
        <f t="shared" si="4"/>
        <v>97.968482315507458</v>
      </c>
    </row>
    <row r="50" spans="1:31" s="106" customFormat="1" ht="17.399999999999999" x14ac:dyDescent="0.35">
      <c r="A50" s="114"/>
      <c r="B50" s="106">
        <v>5</v>
      </c>
      <c r="C50" s="107" t="s">
        <v>1088</v>
      </c>
      <c r="D50" s="106" t="s">
        <v>571</v>
      </c>
      <c r="E50" s="106" t="s">
        <v>1089</v>
      </c>
      <c r="F50" s="106" t="s">
        <v>398</v>
      </c>
      <c r="G50" s="108" t="s">
        <v>780</v>
      </c>
      <c r="H50" s="109">
        <v>41383</v>
      </c>
      <c r="I50" s="106" t="s">
        <v>293</v>
      </c>
      <c r="J50" s="106" t="s">
        <v>1090</v>
      </c>
      <c r="K50" s="106" t="s">
        <v>1091</v>
      </c>
      <c r="M50" s="106" t="s">
        <v>1092</v>
      </c>
      <c r="O50" s="106" t="s">
        <v>1093</v>
      </c>
      <c r="P50" s="106" t="s">
        <v>1094</v>
      </c>
      <c r="Q50" s="106" t="s">
        <v>990</v>
      </c>
      <c r="R50" s="106" t="s">
        <v>1095</v>
      </c>
      <c r="S50" s="106" t="s">
        <v>32</v>
      </c>
      <c r="T50" s="109">
        <v>41352</v>
      </c>
      <c r="U50" s="110">
        <v>30800</v>
      </c>
      <c r="V50" s="111">
        <f t="shared" si="0"/>
        <v>513.33333333333337</v>
      </c>
      <c r="W50" s="106">
        <v>12</v>
      </c>
      <c r="X50" s="112">
        <f t="shared" si="1"/>
        <v>1.0114942528735633</v>
      </c>
      <c r="Y50" s="110">
        <v>789</v>
      </c>
      <c r="Z50" s="113">
        <v>300</v>
      </c>
      <c r="AA50" s="112">
        <f t="shared" si="2"/>
        <v>5.4338842975206614</v>
      </c>
      <c r="AB50" s="112">
        <f t="shared" si="3"/>
        <v>95.554798012907384</v>
      </c>
      <c r="AC50" s="113"/>
      <c r="AD50" s="112"/>
      <c r="AE50" s="116">
        <f t="shared" si="4"/>
        <v>95.554798012907384</v>
      </c>
    </row>
    <row r="51" spans="1:31" s="106" customFormat="1" ht="17.399999999999999" x14ac:dyDescent="0.35">
      <c r="A51" s="114"/>
      <c r="B51" s="106">
        <v>6</v>
      </c>
      <c r="C51" s="107" t="s">
        <v>1096</v>
      </c>
      <c r="D51" s="106" t="s">
        <v>79</v>
      </c>
      <c r="E51" s="106" t="s">
        <v>130</v>
      </c>
      <c r="F51" s="106" t="s">
        <v>15</v>
      </c>
      <c r="G51" s="108">
        <v>160000</v>
      </c>
      <c r="H51" s="109">
        <v>41395</v>
      </c>
      <c r="I51" s="106" t="s">
        <v>1083</v>
      </c>
      <c r="J51" s="106" t="s">
        <v>870</v>
      </c>
      <c r="M51" s="106" t="s">
        <v>1097</v>
      </c>
      <c r="N51" s="106" t="s">
        <v>194</v>
      </c>
      <c r="O51" s="106" t="s">
        <v>1098</v>
      </c>
      <c r="P51" s="106" t="s">
        <v>880</v>
      </c>
      <c r="Q51" s="106" t="s">
        <v>1099</v>
      </c>
      <c r="R51" s="106" t="s">
        <v>1100</v>
      </c>
      <c r="S51" s="106" t="s">
        <v>33</v>
      </c>
      <c r="T51" s="109">
        <v>41536</v>
      </c>
      <c r="U51" s="110">
        <v>29880</v>
      </c>
      <c r="V51" s="111">
        <f t="shared" si="0"/>
        <v>498</v>
      </c>
      <c r="W51" s="106">
        <v>10.199999999999999</v>
      </c>
      <c r="X51" s="112">
        <f t="shared" si="1"/>
        <v>1.0321839080459769</v>
      </c>
      <c r="Y51" s="110">
        <v>645</v>
      </c>
      <c r="Z51" s="113">
        <v>370.5</v>
      </c>
      <c r="AA51" s="112">
        <f t="shared" si="2"/>
        <v>5.4860537190082646</v>
      </c>
      <c r="AB51" s="112">
        <f t="shared" si="3"/>
        <v>93.697147810615917</v>
      </c>
      <c r="AC51" s="113">
        <v>0.4</v>
      </c>
      <c r="AD51" s="112"/>
      <c r="AE51" s="116">
        <f t="shared" si="4"/>
        <v>93.697147810615917</v>
      </c>
    </row>
    <row r="52" spans="1:31" s="106" customFormat="1" ht="17.399999999999999" x14ac:dyDescent="0.35">
      <c r="A52" s="114"/>
      <c r="B52" s="106">
        <v>7</v>
      </c>
      <c r="C52" s="107" t="s">
        <v>1101</v>
      </c>
      <c r="D52" s="106" t="s">
        <v>1070</v>
      </c>
      <c r="E52" s="106" t="s">
        <v>1102</v>
      </c>
      <c r="F52" s="106" t="s">
        <v>15</v>
      </c>
      <c r="G52" s="108">
        <v>160000</v>
      </c>
      <c r="H52" s="109">
        <v>41395</v>
      </c>
      <c r="I52" s="106" t="s">
        <v>1071</v>
      </c>
      <c r="J52" s="106" t="s">
        <v>1103</v>
      </c>
      <c r="K52" s="106" t="s">
        <v>1104</v>
      </c>
      <c r="N52" s="106" t="s">
        <v>431</v>
      </c>
      <c r="O52" s="106" t="s">
        <v>360</v>
      </c>
      <c r="P52" s="106" t="s">
        <v>52</v>
      </c>
      <c r="Q52" s="106" t="s">
        <v>65</v>
      </c>
      <c r="R52" s="106" t="s">
        <v>101</v>
      </c>
      <c r="S52" s="106" t="s">
        <v>1078</v>
      </c>
      <c r="U52" s="110">
        <v>27980</v>
      </c>
      <c r="V52" s="111">
        <f t="shared" si="0"/>
        <v>466.33333333333331</v>
      </c>
      <c r="W52" s="106">
        <v>9.8000000000000007</v>
      </c>
      <c r="X52" s="112">
        <f t="shared" si="1"/>
        <v>1.0367816091954023</v>
      </c>
      <c r="Y52" s="110">
        <v>829</v>
      </c>
      <c r="Z52" s="113">
        <v>278.666</v>
      </c>
      <c r="AA52" s="112">
        <f t="shared" si="2"/>
        <v>5.3033543158861338</v>
      </c>
      <c r="AB52" s="112">
        <f t="shared" si="3"/>
        <v>91.166042273757441</v>
      </c>
      <c r="AC52" s="113">
        <v>1</v>
      </c>
      <c r="AD52" s="112"/>
      <c r="AE52" s="116">
        <f t="shared" si="4"/>
        <v>91.166042273757441</v>
      </c>
    </row>
    <row r="53" spans="1:31" s="106" customFormat="1" ht="17.399999999999999" x14ac:dyDescent="0.35">
      <c r="A53" s="114"/>
      <c r="B53" s="106">
        <v>8</v>
      </c>
      <c r="C53" s="107" t="s">
        <v>579</v>
      </c>
      <c r="D53" s="106" t="s">
        <v>1105</v>
      </c>
      <c r="E53" s="106" t="s">
        <v>80</v>
      </c>
      <c r="F53" s="106" t="s">
        <v>15</v>
      </c>
      <c r="G53" s="108" t="s">
        <v>1106</v>
      </c>
      <c r="H53" s="109">
        <v>41380</v>
      </c>
      <c r="J53" s="106" t="s">
        <v>870</v>
      </c>
      <c r="L53" s="106" t="s">
        <v>1107</v>
      </c>
      <c r="M53" s="106" t="s">
        <v>878</v>
      </c>
      <c r="O53" s="106" t="s">
        <v>1004</v>
      </c>
      <c r="P53" s="106" t="s">
        <v>880</v>
      </c>
      <c r="Q53" s="106" t="s">
        <v>210</v>
      </c>
      <c r="R53" s="106" t="s">
        <v>378</v>
      </c>
      <c r="S53" s="106" t="s">
        <v>1078</v>
      </c>
      <c r="T53" s="109">
        <v>41534</v>
      </c>
      <c r="U53" s="110">
        <v>31160</v>
      </c>
      <c r="V53" s="111">
        <f t="shared" si="0"/>
        <v>519.33333333333337</v>
      </c>
      <c r="W53" s="106">
        <v>9.9</v>
      </c>
      <c r="X53" s="112">
        <f t="shared" si="1"/>
        <v>1.035632183908046</v>
      </c>
      <c r="Y53" s="110">
        <v>606</v>
      </c>
      <c r="Z53" s="113">
        <v>433.8</v>
      </c>
      <c r="AA53" s="112">
        <f t="shared" si="2"/>
        <v>6.0349586776859505</v>
      </c>
      <c r="AB53" s="112">
        <f t="shared" si="3"/>
        <v>89.120463436623638</v>
      </c>
      <c r="AC53" s="113">
        <v>1.4</v>
      </c>
      <c r="AD53" s="112">
        <f>AB53*(AC53-1)/100</f>
        <v>0.35648185374649444</v>
      </c>
      <c r="AE53" s="116">
        <f t="shared" si="4"/>
        <v>88.763981582877136</v>
      </c>
    </row>
    <row r="54" spans="1:31" s="106" customFormat="1" ht="17.399999999999999" x14ac:dyDescent="0.35">
      <c r="A54" s="114"/>
      <c r="B54" s="106">
        <v>9</v>
      </c>
      <c r="C54" s="107" t="s">
        <v>1108</v>
      </c>
      <c r="D54" s="106" t="s">
        <v>1070</v>
      </c>
      <c r="E54" s="106" t="s">
        <v>1109</v>
      </c>
      <c r="F54" s="106" t="s">
        <v>15</v>
      </c>
      <c r="G54" s="108">
        <v>155000</v>
      </c>
      <c r="H54" s="109">
        <v>41387</v>
      </c>
      <c r="J54" s="106" t="s">
        <v>1110</v>
      </c>
      <c r="K54" s="106" t="s">
        <v>1111</v>
      </c>
      <c r="L54" s="106" t="s">
        <v>1112</v>
      </c>
      <c r="M54" s="106" t="s">
        <v>1113</v>
      </c>
      <c r="N54" s="106" t="s">
        <v>1114</v>
      </c>
      <c r="O54" s="106" t="s">
        <v>1115</v>
      </c>
      <c r="P54" s="106" t="s">
        <v>642</v>
      </c>
      <c r="Q54" s="106" t="s">
        <v>1116</v>
      </c>
      <c r="R54" s="106" t="s">
        <v>367</v>
      </c>
      <c r="S54" s="106" t="s">
        <v>1078</v>
      </c>
      <c r="T54" s="109">
        <v>41526</v>
      </c>
      <c r="U54" s="110">
        <v>26320</v>
      </c>
      <c r="V54" s="111">
        <f t="shared" si="0"/>
        <v>438.66666666666669</v>
      </c>
      <c r="W54" s="106">
        <v>10</v>
      </c>
      <c r="X54" s="112">
        <f t="shared" si="1"/>
        <v>1.0344827586206897</v>
      </c>
      <c r="Y54" s="110">
        <v>824</v>
      </c>
      <c r="Z54" s="113">
        <v>278.666</v>
      </c>
      <c r="AA54" s="112">
        <f t="shared" si="2"/>
        <v>5.2713678604224059</v>
      </c>
      <c r="AB54" s="112">
        <f t="shared" si="3"/>
        <v>86.08640403477979</v>
      </c>
      <c r="AC54" s="113">
        <v>1</v>
      </c>
      <c r="AD54" s="112"/>
      <c r="AE54" s="116">
        <f t="shared" si="4"/>
        <v>86.08640403477979</v>
      </c>
    </row>
    <row r="55" spans="1:31" s="106" customFormat="1" ht="17.399999999999999" x14ac:dyDescent="0.35">
      <c r="A55" s="114"/>
      <c r="B55" s="106">
        <v>10</v>
      </c>
      <c r="C55" s="107" t="s">
        <v>1117</v>
      </c>
      <c r="D55" s="106" t="s">
        <v>79</v>
      </c>
      <c r="E55" s="106" t="s">
        <v>134</v>
      </c>
      <c r="F55" s="106" t="s">
        <v>15</v>
      </c>
      <c r="G55" s="108">
        <v>158000</v>
      </c>
      <c r="I55" s="106" t="s">
        <v>293</v>
      </c>
      <c r="J55" s="106" t="s">
        <v>1118</v>
      </c>
      <c r="K55" s="106" t="s">
        <v>1119</v>
      </c>
      <c r="L55" s="106" t="s">
        <v>1120</v>
      </c>
      <c r="O55" s="106" t="s">
        <v>1121</v>
      </c>
      <c r="P55" s="106" t="s">
        <v>880</v>
      </c>
      <c r="Q55" s="106" t="s">
        <v>1116</v>
      </c>
      <c r="R55" s="106" t="s">
        <v>11</v>
      </c>
      <c r="S55" s="106" t="s">
        <v>33</v>
      </c>
      <c r="T55" s="109">
        <v>41522</v>
      </c>
      <c r="U55" s="110">
        <v>27320</v>
      </c>
      <c r="V55" s="111">
        <f t="shared" si="0"/>
        <v>455.33333333333331</v>
      </c>
      <c r="W55" s="106">
        <v>12.6</v>
      </c>
      <c r="X55" s="112">
        <f t="shared" si="1"/>
        <v>1.0045977011494254</v>
      </c>
      <c r="Y55" s="110">
        <v>375</v>
      </c>
      <c r="Z55" s="113">
        <v>627</v>
      </c>
      <c r="AA55" s="112">
        <f t="shared" si="2"/>
        <v>5.3977272727272725</v>
      </c>
      <c r="AB55" s="112">
        <f t="shared" si="3"/>
        <v>84.744337164750974</v>
      </c>
      <c r="AC55" s="113">
        <v>0.5</v>
      </c>
      <c r="AD55" s="112"/>
      <c r="AE55" s="116">
        <f t="shared" si="4"/>
        <v>84.744337164750974</v>
      </c>
    </row>
    <row r="56" spans="1:31" s="106" customFormat="1" ht="17.399999999999999" x14ac:dyDescent="0.35">
      <c r="A56" s="114"/>
      <c r="B56" s="106">
        <v>11</v>
      </c>
      <c r="C56" s="107" t="s">
        <v>1122</v>
      </c>
      <c r="D56" s="106" t="s">
        <v>571</v>
      </c>
      <c r="E56" s="106" t="s">
        <v>166</v>
      </c>
      <c r="F56" s="106" t="s">
        <v>15</v>
      </c>
      <c r="G56" s="108">
        <v>180000</v>
      </c>
      <c r="H56" s="109">
        <v>41440</v>
      </c>
      <c r="I56" s="106" t="s">
        <v>1123</v>
      </c>
      <c r="J56" s="106" t="s">
        <v>870</v>
      </c>
      <c r="K56" s="106" t="s">
        <v>1124</v>
      </c>
      <c r="L56" s="106" t="s">
        <v>1125</v>
      </c>
      <c r="N56" s="106" t="s">
        <v>1126</v>
      </c>
      <c r="O56" s="106" t="s">
        <v>1127</v>
      </c>
      <c r="P56" s="106" t="s">
        <v>880</v>
      </c>
      <c r="Q56" s="106" t="s">
        <v>210</v>
      </c>
      <c r="R56" s="106" t="s">
        <v>1128</v>
      </c>
      <c r="S56" s="106" t="s">
        <v>1035</v>
      </c>
      <c r="T56" s="109">
        <v>41557</v>
      </c>
      <c r="U56" s="110">
        <v>29440</v>
      </c>
      <c r="V56" s="111">
        <f t="shared" si="0"/>
        <v>490.66666666666669</v>
      </c>
      <c r="W56" s="106">
        <v>14.7</v>
      </c>
      <c r="X56" s="112">
        <f t="shared" si="1"/>
        <v>0.98045977011494245</v>
      </c>
      <c r="Y56" s="110">
        <v>468</v>
      </c>
      <c r="Z56" s="113">
        <v>600</v>
      </c>
      <c r="AA56" s="112">
        <f t="shared" si="2"/>
        <v>6.446280991735537</v>
      </c>
      <c r="AB56" s="112">
        <f t="shared" si="3"/>
        <v>74.628910502013952</v>
      </c>
      <c r="AC56" s="113">
        <v>1</v>
      </c>
      <c r="AD56" s="112"/>
      <c r="AE56" s="116">
        <f t="shared" si="4"/>
        <v>74.628910502013952</v>
      </c>
    </row>
    <row r="57" spans="1:31" s="106" customFormat="1" ht="17.399999999999999" x14ac:dyDescent="0.35">
      <c r="A57" s="114"/>
      <c r="C57" s="107"/>
      <c r="G57" s="108"/>
      <c r="U57" s="110"/>
      <c r="V57" s="111">
        <f t="shared" si="0"/>
        <v>0</v>
      </c>
      <c r="X57" s="112"/>
      <c r="Y57" s="110"/>
      <c r="Z57" s="113"/>
      <c r="AA57" s="112">
        <f t="shared" si="2"/>
        <v>0</v>
      </c>
      <c r="AB57" s="112"/>
      <c r="AC57" s="113"/>
      <c r="AD57" s="112"/>
      <c r="AE57" s="116"/>
    </row>
    <row r="58" spans="1:31" s="106" customFormat="1" ht="17.399999999999999" x14ac:dyDescent="0.35">
      <c r="A58" s="114"/>
      <c r="C58" s="107" t="s">
        <v>280</v>
      </c>
      <c r="D58" s="106" t="s">
        <v>571</v>
      </c>
      <c r="E58" s="106" t="s">
        <v>166</v>
      </c>
      <c r="F58" s="106" t="s">
        <v>15</v>
      </c>
      <c r="G58" s="108">
        <v>150000</v>
      </c>
      <c r="H58" s="109">
        <v>41381</v>
      </c>
      <c r="I58" s="106" t="s">
        <v>293</v>
      </c>
      <c r="J58" s="106" t="s">
        <v>1129</v>
      </c>
      <c r="K58" s="106" t="s">
        <v>1130</v>
      </c>
      <c r="N58" s="106" t="s">
        <v>328</v>
      </c>
      <c r="O58" s="106" t="s">
        <v>67</v>
      </c>
      <c r="P58" s="106" t="s">
        <v>1131</v>
      </c>
      <c r="Q58" s="106" t="s">
        <v>908</v>
      </c>
      <c r="R58" s="106" t="s">
        <v>11</v>
      </c>
      <c r="S58" s="106" t="s">
        <v>33</v>
      </c>
      <c r="T58" s="109">
        <v>41535</v>
      </c>
      <c r="U58" s="110">
        <v>29400</v>
      </c>
      <c r="V58" s="111">
        <f t="shared" si="0"/>
        <v>490</v>
      </c>
      <c r="W58" s="106">
        <v>12</v>
      </c>
      <c r="X58" s="112">
        <f t="shared" si="1"/>
        <v>1.0114942528735633</v>
      </c>
      <c r="Y58" s="110">
        <v>630</v>
      </c>
      <c r="Z58" s="113">
        <v>367</v>
      </c>
      <c r="AA58" s="112">
        <f t="shared" si="2"/>
        <v>5.3078512396694215</v>
      </c>
      <c r="AB58" s="112">
        <f t="shared" si="3"/>
        <v>93.377180619499526</v>
      </c>
      <c r="AC58" s="113">
        <v>1</v>
      </c>
      <c r="AD58" s="112"/>
      <c r="AE58" s="116">
        <f t="shared" si="4"/>
        <v>93.377180619499526</v>
      </c>
    </row>
    <row r="59" spans="1:31" s="106" customFormat="1" ht="17.399999999999999" x14ac:dyDescent="0.35">
      <c r="A59" s="114"/>
      <c r="C59" s="107"/>
      <c r="G59" s="108"/>
      <c r="U59" s="110"/>
      <c r="V59" s="111"/>
      <c r="X59" s="112"/>
      <c r="Y59" s="110"/>
      <c r="Z59" s="113"/>
      <c r="AA59" s="112"/>
      <c r="AB59" s="112"/>
      <c r="AC59" s="113"/>
      <c r="AD59" s="112"/>
      <c r="AE59" s="116"/>
    </row>
    <row r="60" spans="1:31" s="106" customFormat="1" ht="17.399999999999999" x14ac:dyDescent="0.35">
      <c r="A60" s="114" t="s">
        <v>1132</v>
      </c>
      <c r="B60" s="106">
        <v>1</v>
      </c>
      <c r="C60" s="107" t="s">
        <v>1133</v>
      </c>
      <c r="D60" s="106" t="s">
        <v>623</v>
      </c>
      <c r="E60" s="106" t="s">
        <v>7</v>
      </c>
      <c r="F60" s="106" t="s">
        <v>15</v>
      </c>
      <c r="G60" s="108">
        <v>150000</v>
      </c>
      <c r="H60" s="109">
        <v>41407</v>
      </c>
      <c r="I60" s="106" t="s">
        <v>293</v>
      </c>
      <c r="K60" s="106" t="s">
        <v>1134</v>
      </c>
      <c r="M60" s="106" t="s">
        <v>1135</v>
      </c>
      <c r="O60" s="106" t="s">
        <v>1136</v>
      </c>
      <c r="P60" s="106" t="s">
        <v>52</v>
      </c>
      <c r="Q60" s="106" t="s">
        <v>1137</v>
      </c>
      <c r="R60" s="106" t="s">
        <v>11</v>
      </c>
      <c r="S60" s="106" t="s">
        <v>32</v>
      </c>
      <c r="T60" s="109">
        <v>41544</v>
      </c>
      <c r="U60" s="110">
        <v>32680</v>
      </c>
      <c r="V60" s="111">
        <f t="shared" si="0"/>
        <v>544.66666666666663</v>
      </c>
      <c r="W60" s="106">
        <v>13.4</v>
      </c>
      <c r="X60" s="112">
        <f t="shared" si="1"/>
        <v>0.99540229885057463</v>
      </c>
      <c r="Y60" s="110">
        <v>895</v>
      </c>
      <c r="Z60" s="113">
        <v>268.75</v>
      </c>
      <c r="AA60" s="112">
        <f t="shared" si="2"/>
        <v>5.5218376951331498</v>
      </c>
      <c r="AB60" s="112">
        <f t="shared" si="3"/>
        <v>98.185148141013272</v>
      </c>
      <c r="AC60" s="113">
        <v>0.3</v>
      </c>
      <c r="AD60" s="112"/>
      <c r="AE60" s="116">
        <f t="shared" si="4"/>
        <v>98.185148141013272</v>
      </c>
    </row>
    <row r="61" spans="1:31" s="106" customFormat="1" ht="17.399999999999999" x14ac:dyDescent="0.35">
      <c r="A61" s="114"/>
      <c r="C61" s="107"/>
      <c r="G61" s="108"/>
      <c r="U61" s="110"/>
      <c r="V61" s="111"/>
      <c r="X61" s="112"/>
      <c r="Y61" s="110"/>
      <c r="Z61" s="113"/>
      <c r="AA61" s="112"/>
      <c r="AB61" s="112"/>
      <c r="AC61" s="113"/>
      <c r="AD61" s="112"/>
      <c r="AE61" s="116"/>
    </row>
    <row r="62" spans="1:31" s="106" customFormat="1" ht="17.399999999999999" x14ac:dyDescent="0.35">
      <c r="A62" s="114" t="s">
        <v>1138</v>
      </c>
      <c r="B62" s="106">
        <v>1</v>
      </c>
      <c r="C62" s="107" t="s">
        <v>567</v>
      </c>
      <c r="D62" s="106" t="s">
        <v>79</v>
      </c>
      <c r="E62" s="106" t="s">
        <v>1139</v>
      </c>
      <c r="F62" s="106" t="s">
        <v>1140</v>
      </c>
      <c r="G62" s="108">
        <v>150000</v>
      </c>
      <c r="H62" s="109">
        <v>41395</v>
      </c>
      <c r="I62" s="106" t="s">
        <v>1141</v>
      </c>
      <c r="J62" s="106" t="s">
        <v>1142</v>
      </c>
      <c r="K62" s="106" t="s">
        <v>1143</v>
      </c>
      <c r="N62" s="106" t="s">
        <v>1144</v>
      </c>
      <c r="Q62" s="106" t="s">
        <v>210</v>
      </c>
      <c r="R62" s="106" t="s">
        <v>669</v>
      </c>
      <c r="S62" s="106" t="s">
        <v>32</v>
      </c>
      <c r="T62" s="109">
        <v>41542</v>
      </c>
      <c r="U62" s="110">
        <v>25820</v>
      </c>
      <c r="V62" s="111">
        <f t="shared" si="0"/>
        <v>430.33333333333331</v>
      </c>
      <c r="W62" s="106">
        <v>13.8</v>
      </c>
      <c r="X62" s="112">
        <f t="shared" si="1"/>
        <v>0.99080459770114948</v>
      </c>
      <c r="Y62" s="110">
        <v>397</v>
      </c>
      <c r="Z62" s="113">
        <v>555</v>
      </c>
      <c r="AA62" s="112">
        <f t="shared" si="2"/>
        <v>5.0581955922865012</v>
      </c>
      <c r="AB62" s="112">
        <f t="shared" si="3"/>
        <v>84.294139566475195</v>
      </c>
      <c r="AC62" s="113">
        <v>1.4</v>
      </c>
      <c r="AD62" s="112">
        <f>AB62*(AC62-1)/100</f>
        <v>0.33717655826590071</v>
      </c>
      <c r="AE62" s="116">
        <f t="shared" si="4"/>
        <v>83.9569630082093</v>
      </c>
    </row>
    <row r="63" spans="1:31" s="106" customFormat="1" ht="17.399999999999999" x14ac:dyDescent="0.35">
      <c r="A63" s="114"/>
      <c r="B63" s="106">
        <v>2</v>
      </c>
      <c r="C63" s="107" t="s">
        <v>1145</v>
      </c>
      <c r="D63" s="106" t="s">
        <v>29</v>
      </c>
      <c r="E63" s="106" t="s">
        <v>1146</v>
      </c>
      <c r="F63" s="106" t="s">
        <v>1140</v>
      </c>
      <c r="G63" s="108">
        <v>160000</v>
      </c>
      <c r="I63" s="106" t="s">
        <v>498</v>
      </c>
      <c r="M63" s="106" t="s">
        <v>1147</v>
      </c>
      <c r="N63" s="106" t="s">
        <v>68</v>
      </c>
      <c r="O63" s="106" t="s">
        <v>1148</v>
      </c>
      <c r="R63" s="106" t="s">
        <v>329</v>
      </c>
      <c r="S63" s="106" t="s">
        <v>33</v>
      </c>
      <c r="T63" s="109">
        <v>41558</v>
      </c>
      <c r="U63" s="110">
        <v>18440</v>
      </c>
      <c r="V63" s="111">
        <f t="shared" si="0"/>
        <v>307.33333333333331</v>
      </c>
      <c r="W63" s="106">
        <v>15.6</v>
      </c>
      <c r="X63" s="112">
        <f t="shared" si="1"/>
        <v>0.97011494252873565</v>
      </c>
      <c r="Y63" s="110">
        <v>474</v>
      </c>
      <c r="Z63" s="113">
        <v>516</v>
      </c>
      <c r="AA63" s="112">
        <f t="shared" si="2"/>
        <v>5.6148760330578513</v>
      </c>
      <c r="AB63" s="112">
        <f t="shared" si="3"/>
        <v>53.099775889702094</v>
      </c>
      <c r="AC63" s="113">
        <v>0.8</v>
      </c>
      <c r="AD63" s="112"/>
      <c r="AE63" s="116">
        <f t="shared" si="4"/>
        <v>53.099775889702094</v>
      </c>
    </row>
    <row r="64" spans="1:31" s="106" customFormat="1" ht="17.399999999999999" x14ac:dyDescent="0.35">
      <c r="A64" s="114"/>
      <c r="B64" s="106">
        <v>3</v>
      </c>
      <c r="C64" s="107" t="s">
        <v>1149</v>
      </c>
      <c r="D64" s="106" t="s">
        <v>29</v>
      </c>
      <c r="E64" s="106" t="s">
        <v>1146</v>
      </c>
      <c r="F64" s="106" t="s">
        <v>1140</v>
      </c>
      <c r="G64" s="108">
        <v>150000</v>
      </c>
      <c r="H64" s="109">
        <v>41423</v>
      </c>
      <c r="I64" s="106" t="s">
        <v>293</v>
      </c>
      <c r="J64" s="106" t="s">
        <v>389</v>
      </c>
      <c r="K64" s="106" t="s">
        <v>1150</v>
      </c>
      <c r="M64" s="106" t="s">
        <v>1151</v>
      </c>
      <c r="N64" s="106" t="s">
        <v>68</v>
      </c>
      <c r="O64" s="106" t="s">
        <v>778</v>
      </c>
      <c r="R64" s="106" t="s">
        <v>446</v>
      </c>
      <c r="S64" s="106" t="s">
        <v>779</v>
      </c>
      <c r="T64" s="109">
        <v>41570</v>
      </c>
      <c r="U64" s="110">
        <v>17900</v>
      </c>
      <c r="V64" s="111">
        <f t="shared" si="0"/>
        <v>298.33333333333331</v>
      </c>
      <c r="W64" s="106">
        <v>13.9</v>
      </c>
      <c r="X64" s="112">
        <f t="shared" si="1"/>
        <v>0.98965517241379308</v>
      </c>
      <c r="Y64" s="110">
        <v>645</v>
      </c>
      <c r="Z64" s="113">
        <v>446</v>
      </c>
      <c r="AA64" s="112">
        <f t="shared" si="2"/>
        <v>6.6039944903581267</v>
      </c>
      <c r="AB64" s="112">
        <f t="shared" si="3"/>
        <v>44.707355051226074</v>
      </c>
      <c r="AC64" s="113">
        <v>1.9</v>
      </c>
      <c r="AD64" s="112">
        <f>AB64*(AC64-1)/100</f>
        <v>0.40236619546103464</v>
      </c>
      <c r="AE64" s="116">
        <f t="shared" si="4"/>
        <v>44.304988855765039</v>
      </c>
    </row>
    <row r="65" spans="1:31" s="106" customFormat="1" ht="17.399999999999999" x14ac:dyDescent="0.35">
      <c r="A65" s="114"/>
      <c r="C65" s="107"/>
      <c r="G65" s="108"/>
      <c r="U65" s="110"/>
      <c r="V65" s="111"/>
      <c r="X65" s="112"/>
      <c r="Y65" s="110"/>
      <c r="Z65" s="113"/>
      <c r="AA65" s="112"/>
      <c r="AB65" s="112"/>
      <c r="AC65" s="113"/>
      <c r="AD65" s="112"/>
      <c r="AE65" s="116"/>
    </row>
    <row r="66" spans="1:31" s="106" customFormat="1" ht="17.399999999999999" x14ac:dyDescent="0.35">
      <c r="A66" s="114" t="s">
        <v>1152</v>
      </c>
      <c r="B66" s="106">
        <v>1</v>
      </c>
      <c r="C66" s="107" t="s">
        <v>1153</v>
      </c>
      <c r="D66" s="106" t="s">
        <v>79</v>
      </c>
      <c r="E66" s="106" t="s">
        <v>166</v>
      </c>
      <c r="F66" s="106" t="s">
        <v>15</v>
      </c>
      <c r="G66" s="108">
        <v>170000</v>
      </c>
      <c r="H66" s="109">
        <v>41387</v>
      </c>
      <c r="J66" s="106" t="s">
        <v>870</v>
      </c>
      <c r="K66" s="106" t="s">
        <v>310</v>
      </c>
      <c r="M66" s="106" t="s">
        <v>1154</v>
      </c>
      <c r="O66" s="106" t="s">
        <v>1155</v>
      </c>
      <c r="Q66" s="106" t="s">
        <v>210</v>
      </c>
      <c r="R66" s="106" t="s">
        <v>1156</v>
      </c>
      <c r="S66" s="106" t="s">
        <v>33</v>
      </c>
      <c r="T66" s="109">
        <v>41530</v>
      </c>
      <c r="U66" s="110">
        <v>36440</v>
      </c>
      <c r="V66" s="111">
        <f t="shared" si="0"/>
        <v>607.33333333333337</v>
      </c>
      <c r="W66" s="106">
        <v>17.600000000000001</v>
      </c>
      <c r="X66" s="112">
        <f t="shared" si="1"/>
        <v>0.94712643678160924</v>
      </c>
      <c r="Y66" s="110">
        <v>550</v>
      </c>
      <c r="Z66" s="113">
        <v>414.8</v>
      </c>
      <c r="AA66" s="112">
        <f t="shared" si="2"/>
        <v>5.237373737373737</v>
      </c>
      <c r="AB66" s="112">
        <f t="shared" si="3"/>
        <v>109.83013334220067</v>
      </c>
      <c r="AC66" s="113">
        <v>3</v>
      </c>
      <c r="AD66" s="112">
        <f>AB66*(AC66-1)/100</f>
        <v>2.1966026668440133</v>
      </c>
      <c r="AE66" s="116">
        <f t="shared" si="4"/>
        <v>107.63353067535665</v>
      </c>
    </row>
    <row r="67" spans="1:31" s="106" customFormat="1" ht="17.399999999999999" x14ac:dyDescent="0.35">
      <c r="A67" s="114"/>
      <c r="B67" s="106">
        <v>2</v>
      </c>
      <c r="C67" s="107" t="s">
        <v>282</v>
      </c>
      <c r="D67" s="106" t="s">
        <v>623</v>
      </c>
      <c r="E67" s="106" t="s">
        <v>7</v>
      </c>
      <c r="F67" s="106" t="s">
        <v>15</v>
      </c>
      <c r="G67" s="108">
        <v>150000</v>
      </c>
      <c r="H67" s="109">
        <v>41407</v>
      </c>
      <c r="I67" s="106" t="s">
        <v>293</v>
      </c>
      <c r="K67" s="106" t="s">
        <v>1157</v>
      </c>
      <c r="M67" s="106" t="s">
        <v>741</v>
      </c>
      <c r="O67" s="106" t="s">
        <v>1136</v>
      </c>
      <c r="P67" s="106" t="s">
        <v>52</v>
      </c>
      <c r="Q67" s="106" t="s">
        <v>1137</v>
      </c>
      <c r="R67" s="106" t="s">
        <v>378</v>
      </c>
      <c r="S67" s="106" t="s">
        <v>32</v>
      </c>
      <c r="T67" s="109">
        <v>41544</v>
      </c>
      <c r="U67" s="110">
        <v>34260</v>
      </c>
      <c r="V67" s="111">
        <f>(U67/60)</f>
        <v>571</v>
      </c>
      <c r="W67" s="106">
        <v>11.9</v>
      </c>
      <c r="X67" s="112">
        <f>(100-W67)/87</f>
        <v>1.0126436781609194</v>
      </c>
      <c r="Y67" s="110">
        <v>894</v>
      </c>
      <c r="Z67" s="113">
        <v>268.75</v>
      </c>
      <c r="AA67" s="112">
        <f>(Y67*Z67)/43560</f>
        <v>5.5156680440771346</v>
      </c>
      <c r="AB67" s="112">
        <f>(V67*X67)/AA67</f>
        <v>104.8321863479061</v>
      </c>
      <c r="AC67" s="113">
        <v>0.5</v>
      </c>
      <c r="AD67" s="112"/>
      <c r="AE67" s="116">
        <f>(AB67-AD67)</f>
        <v>104.8321863479061</v>
      </c>
    </row>
    <row r="68" spans="1:31" s="106" customFormat="1" ht="17.399999999999999" x14ac:dyDescent="0.35">
      <c r="A68" s="114"/>
      <c r="B68" s="106">
        <v>3</v>
      </c>
      <c r="C68" s="107" t="s">
        <v>1158</v>
      </c>
      <c r="D68" s="106" t="s">
        <v>79</v>
      </c>
      <c r="E68" s="106" t="s">
        <v>1159</v>
      </c>
      <c r="F68" s="106" t="s">
        <v>15</v>
      </c>
      <c r="G68" s="108">
        <v>145000</v>
      </c>
      <c r="H68" s="109">
        <v>41388</v>
      </c>
      <c r="I68" s="106" t="s">
        <v>1160</v>
      </c>
      <c r="J68" s="106" t="s">
        <v>870</v>
      </c>
      <c r="K68" s="106" t="s">
        <v>1161</v>
      </c>
      <c r="L68" s="106" t="s">
        <v>1162</v>
      </c>
      <c r="O68" s="106" t="s">
        <v>1163</v>
      </c>
      <c r="P68" s="106" t="s">
        <v>1164</v>
      </c>
      <c r="Q68" s="106" t="s">
        <v>210</v>
      </c>
      <c r="R68" s="106" t="s">
        <v>1166</v>
      </c>
      <c r="S68" s="106" t="s">
        <v>32</v>
      </c>
      <c r="T68" s="109">
        <v>41515</v>
      </c>
      <c r="U68" s="110">
        <v>32620</v>
      </c>
      <c r="V68" s="111">
        <f>(U68/60)</f>
        <v>543.66666666666663</v>
      </c>
      <c r="W68" s="106">
        <v>12.4</v>
      </c>
      <c r="X68" s="112">
        <f>(100-W68)/87</f>
        <v>1.0068965517241379</v>
      </c>
      <c r="Y68" s="110">
        <v>348</v>
      </c>
      <c r="Z68" s="113">
        <v>680</v>
      </c>
      <c r="AA68" s="112">
        <f>(Y68*Z68)/43560</f>
        <v>5.4325068870523419</v>
      </c>
      <c r="AB68" s="112">
        <f>(V68*X68)/AA68</f>
        <v>100.76675526334195</v>
      </c>
      <c r="AC68" s="113">
        <v>0.8</v>
      </c>
      <c r="AD68" s="112"/>
      <c r="AE68" s="116">
        <f>(AB68-AD68)</f>
        <v>100.76675526334195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University of Arkansas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Rowe</dc:creator>
  <cp:lastModifiedBy>Dawn</cp:lastModifiedBy>
  <cp:lastPrinted>2016-01-20T17:17:08Z</cp:lastPrinted>
  <dcterms:created xsi:type="dcterms:W3CDTF">2012-01-03T16:44:05Z</dcterms:created>
  <dcterms:modified xsi:type="dcterms:W3CDTF">2022-01-25T19:08:13Z</dcterms:modified>
</cp:coreProperties>
</file>